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140" windowHeight="5175" activeTab="0"/>
  </bookViews>
  <sheets>
    <sheet name="見積書" sheetId="1" r:id="rId1"/>
    <sheet name="記入例" sheetId="2" r:id="rId2"/>
  </sheets>
  <definedNames>
    <definedName name="_xlnm.Print_Area" localSheetId="1">'記入例'!$A$1:$M$32</definedName>
    <definedName name="_xlnm.Print_Area" localSheetId="0">'見積書'!$A$1:$M$32</definedName>
  </definedNames>
  <calcPr fullCalcOnLoad="1"/>
</workbook>
</file>

<file path=xl/sharedStrings.xml><?xml version="1.0" encoding="utf-8"?>
<sst xmlns="http://schemas.openxmlformats.org/spreadsheetml/2006/main" count="139" uniqueCount="101">
  <si>
    <t>建　設　工　事　設　計　見　積　書</t>
  </si>
  <si>
    <t>巾 厚 径</t>
  </si>
  <si>
    <t>主　管　課</t>
  </si>
  <si>
    <t>担当技師</t>
  </si>
  <si>
    <t>名　　　称</t>
  </si>
  <si>
    <t>材　名</t>
  </si>
  <si>
    <t>長　さ</t>
  </si>
  <si>
    <t>単　位</t>
  </si>
  <si>
    <t>数　　量</t>
  </si>
  <si>
    <t>単　　価</t>
  </si>
  <si>
    <t>金　　額</t>
  </si>
  <si>
    <t>見　　積　　者
住　所　氏　名</t>
  </si>
  <si>
    <t>責任者
氏　　名</t>
  </si>
  <si>
    <t>工　　事　　名</t>
  </si>
  <si>
    <t>見　積　金　額</t>
  </si>
  <si>
    <t>　　　　　　　　この工事について、現場調査のうえ見積しました。</t>
  </si>
  <si>
    <t>工　事　場　所</t>
  </si>
  <si>
    <t>　　（注）※印欄は記入しないこと。</t>
  </si>
  <si>
    <t>課　長</t>
  </si>
  <si>
    <t>係　長</t>
  </si>
  <si>
    <t>設　計　見　積　内　訳</t>
  </si>
  <si>
    <r>
      <t>㊞　　　　</t>
    </r>
    <r>
      <rPr>
        <sz val="6"/>
        <rFont val="ＭＳ Ｐ明朝"/>
        <family val="1"/>
      </rPr>
      <t>.</t>
    </r>
    <r>
      <rPr>
        <sz val="11"/>
        <rFont val="ＭＳ Ｐ明朝"/>
        <family val="1"/>
      </rPr>
      <t xml:space="preserve">
（電話　　　　　　　　　　　　　　）</t>
    </r>
  </si>
  <si>
    <t>摘　　　要</t>
  </si>
  <si>
    <t>※査定額　</t>
  </si>
  <si>
    <t>査定者</t>
  </si>
  <si>
    <t>㊞</t>
  </si>
  <si>
    <t>※査　定　金　額　　</t>
  </si>
  <si>
    <t>合　　　計</t>
  </si>
  <si>
    <t xml:space="preserve">（設計図書）
</t>
  </si>
  <si>
    <t xml:space="preserve">（備　　考）
</t>
  </si>
  <si>
    <t>　　安曇野市
　　市道                                                号線</t>
  </si>
  <si>
    <t>査定者</t>
  </si>
  <si>
    <t>摘　　　要</t>
  </si>
  <si>
    <r>
      <t>○○建設株式会社　代表取締役　安曇　太郎　　</t>
    </r>
    <r>
      <rPr>
        <sz val="11"/>
        <rFont val="ＭＳ Ｐ明朝"/>
        <family val="1"/>
      </rPr>
      <t>㊞　　　</t>
    </r>
    <r>
      <rPr>
        <sz val="11"/>
        <rFont val="ＭＳ Ｐ明朝"/>
        <family val="1"/>
      </rPr>
      <t xml:space="preserve">
（電話0263-○○-○○○○）</t>
    </r>
  </si>
  <si>
    <t>○○　○○</t>
  </si>
  <si>
    <t>㊞</t>
  </si>
  <si>
    <t>掘　削</t>
  </si>
  <si>
    <t>埋戻し</t>
  </si>
  <si>
    <t>㎥</t>
  </si>
  <si>
    <t>BH0.2</t>
  </si>
  <si>
    <t>ｍ</t>
  </si>
  <si>
    <t>L=   500</t>
  </si>
  <si>
    <t>枚</t>
  </si>
  <si>
    <t>L=2,000</t>
  </si>
  <si>
    <t>基面整正</t>
  </si>
  <si>
    <t>人力</t>
  </si>
  <si>
    <t>自由勾配側溝</t>
  </si>
  <si>
    <t>グレーチング</t>
  </si>
  <si>
    <t>300*300</t>
  </si>
  <si>
    <t>300型用</t>
  </si>
  <si>
    <t>L=1,000</t>
  </si>
  <si>
    <t>㎡</t>
  </si>
  <si>
    <t>経費</t>
  </si>
  <si>
    <t>％</t>
  </si>
  <si>
    <t>計</t>
  </si>
  <si>
    <t>消費税</t>
  </si>
  <si>
    <t>重機運搬</t>
  </si>
  <si>
    <t>回</t>
  </si>
  <si>
    <r>
      <t>40,000　　</t>
    </r>
    <r>
      <rPr>
        <sz val="11"/>
        <rFont val="ＭＳ Ｐ明朝"/>
        <family val="1"/>
      </rPr>
      <t>50,000</t>
    </r>
  </si>
  <si>
    <t>片道10km未満</t>
  </si>
  <si>
    <t>BH0.2</t>
  </si>
  <si>
    <t>RC-40</t>
  </si>
  <si>
    <t>甲　蓋</t>
  </si>
  <si>
    <t>インバート</t>
  </si>
  <si>
    <t>18-8-25BB</t>
  </si>
  <si>
    <t>舗装工</t>
  </si>
  <si>
    <t>㎥</t>
  </si>
  <si>
    <r>
      <t>1,389</t>
    </r>
    <r>
      <rPr>
        <sz val="11"/>
        <rFont val="ＭＳ Ｐ明朝"/>
        <family val="1"/>
      </rPr>
      <t xml:space="preserve"> 1,400</t>
    </r>
  </si>
  <si>
    <r>
      <t xml:space="preserve">280    </t>
    </r>
    <r>
      <rPr>
        <sz val="11"/>
        <rFont val="ＭＳ Ｐ明朝"/>
        <family val="1"/>
      </rPr>
      <t xml:space="preserve"> 282</t>
    </r>
  </si>
  <si>
    <t>県歩掛り　SA237参照</t>
  </si>
  <si>
    <t>県歩掛り　SA241参照</t>
  </si>
  <si>
    <t>県歩掛り　SA121参照</t>
  </si>
  <si>
    <t>県歩掛り　SF657参照</t>
  </si>
  <si>
    <t>県単価表　T1058参照</t>
  </si>
  <si>
    <t>県歩掛り　SD007+SD017参照</t>
  </si>
  <si>
    <t>県歩掛り　SF661参照設置手間含む</t>
  </si>
  <si>
    <r>
      <t>14,000</t>
    </r>
    <r>
      <rPr>
        <sz val="11"/>
        <rFont val="ＭＳ Ｐ明朝"/>
        <family val="1"/>
      </rPr>
      <t>　14,000</t>
    </r>
  </si>
  <si>
    <r>
      <t>2,512</t>
    </r>
    <r>
      <rPr>
        <sz val="11"/>
        <rFont val="ＭＳ Ｐ明朝"/>
        <family val="1"/>
      </rPr>
      <t>　2,800</t>
    </r>
  </si>
  <si>
    <t>直接工事費</t>
  </si>
  <si>
    <r>
      <t>7,500　</t>
    </r>
    <r>
      <rPr>
        <sz val="11"/>
        <rFont val="ＭＳ Ｐ明朝"/>
        <family val="1"/>
      </rPr>
      <t>8,000</t>
    </r>
  </si>
  <si>
    <r>
      <t>1,900　</t>
    </r>
    <r>
      <rPr>
        <sz val="11"/>
        <rFont val="ＭＳ Ｐ明朝"/>
        <family val="1"/>
      </rPr>
      <t>2,000</t>
    </r>
  </si>
  <si>
    <r>
      <t>8,200</t>
    </r>
    <r>
      <rPr>
        <sz val="11"/>
        <rFont val="ＭＳ Ｐ明朝"/>
        <family val="1"/>
      </rPr>
      <t xml:space="preserve"> 8,500</t>
    </r>
  </si>
  <si>
    <t>566,800　　　　　　≒560,000</t>
  </si>
  <si>
    <t>\588,000（税込）</t>
  </si>
  <si>
    <t>\546,000（税込）</t>
  </si>
  <si>
    <t>県歩掛り　SF661参照設置手間含む</t>
  </si>
  <si>
    <t>表層工･　　　路盤工含む</t>
  </si>
  <si>
    <t>摘　　　要</t>
  </si>
  <si>
    <t xml:space="preserve">（備　　考）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数量計算書
　掘削　（1.36+1.00）*0.595*/2=0.7　0.7*20.0=　14.0㎥
　埋戻し（RC-40含む）　0.3*20.0*1.2　=　7.2㎥
　基面整正（人力）　　　1.00*20.0　 　　=　20.0㎡
　自由勾配側溝（300*300）　L=20.0ｍ
　グレーチングVS300型（L=1,000）　4枚
　甲蓋　VS300型（L=500）　　12枚
　インバート（18-8-25BB)　0.3*0.05*20.0=　0.30㎥
　表層工（密粒度AS13FR・t=0.04) 　0.43*20.0=　8.6㎡
　路盤工（粒調砕石M-25）･t=0.10)　0.43*20.0=　8.6㎡
</t>
  </si>
  <si>
    <r>
      <t>4,170　</t>
    </r>
    <r>
      <rPr>
        <sz val="11"/>
        <rFont val="ＭＳ Ｐ明朝"/>
        <family val="1"/>
      </rPr>
      <t>4,400</t>
    </r>
  </si>
  <si>
    <t>50％以下</t>
  </si>
  <si>
    <t>526,509　　　　　　　　　≒　520,000</t>
  </si>
  <si>
    <r>
      <t>建　設　工　事　設　計　見　積　書　　　</t>
    </r>
    <r>
      <rPr>
        <b/>
        <sz val="18"/>
        <color indexed="10"/>
        <rFont val="ＭＳ Ｐ明朝"/>
        <family val="1"/>
      </rPr>
      <t>記 入 例</t>
    </r>
  </si>
  <si>
    <t>平成○○年度　道路維持工事　（側溝整備）</t>
  </si>
  <si>
    <t>主　管　課</t>
  </si>
  <si>
    <t>　　別紙　２</t>
  </si>
  <si>
    <t>　　安曇野市豊科○○○○-○○
　　市道 豊科　○○○号線</t>
  </si>
  <si>
    <t>（宛先）　安曇野市長　　</t>
  </si>
  <si>
    <t>令和　　年　　月　　日</t>
  </si>
  <si>
    <t>令和○○年○○月○○日</t>
  </si>
  <si>
    <t>（宛先）安曇野市長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</si>
</sst>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b/>
      <sz val="18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vertical="center" shrinkToFit="1"/>
    </xf>
    <xf numFmtId="38" fontId="3" fillId="0" borderId="10" xfId="48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horizontal="left" indent="1" shrinkToFit="1"/>
    </xf>
    <xf numFmtId="0" fontId="3" fillId="0" borderId="10" xfId="0" applyFont="1" applyBorder="1" applyAlignment="1">
      <alignment wrapText="1" shrinkToFit="1"/>
    </xf>
    <xf numFmtId="38" fontId="3" fillId="0" borderId="10" xfId="48" applyFont="1" applyBorder="1" applyAlignment="1">
      <alignment wrapText="1" shrinkToFit="1"/>
    </xf>
    <xf numFmtId="38" fontId="8" fillId="0" borderId="10" xfId="48" applyFont="1" applyBorder="1" applyAlignment="1">
      <alignment horizontal="right" wrapText="1" shrinkToFit="1"/>
    </xf>
    <xf numFmtId="0" fontId="9" fillId="0" borderId="10" xfId="0" applyFont="1" applyBorder="1" applyAlignment="1">
      <alignment horizontal="center" wrapText="1" shrinkToFit="1"/>
    </xf>
    <xf numFmtId="38" fontId="3" fillId="0" borderId="10" xfId="48" applyFont="1" applyBorder="1" applyAlignment="1">
      <alignment horizontal="right" wrapText="1"/>
    </xf>
    <xf numFmtId="0" fontId="6" fillId="0" borderId="21" xfId="0" applyFont="1" applyBorder="1" applyAlignment="1">
      <alignment horizontal="left" indent="1" shrinkToFit="1"/>
    </xf>
    <xf numFmtId="0" fontId="3" fillId="0" borderId="22" xfId="0" applyFont="1" applyBorder="1" applyAlignment="1">
      <alignment shrinkToFi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38" fontId="8" fillId="0" borderId="22" xfId="48" applyFont="1" applyBorder="1" applyAlignment="1">
      <alignment horizontal="right" wrapText="1" shrinkToFit="1"/>
    </xf>
    <xf numFmtId="176" fontId="3" fillId="0" borderId="10" xfId="48" applyNumberFormat="1" applyFont="1" applyBorder="1" applyAlignment="1">
      <alignment horizontal="right" wrapText="1" shrinkToFit="1"/>
    </xf>
    <xf numFmtId="0" fontId="11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8" fillId="0" borderId="15" xfId="48" applyFont="1" applyBorder="1" applyAlignment="1">
      <alignment/>
    </xf>
    <xf numFmtId="38" fontId="8" fillId="0" borderId="27" xfId="48" applyFont="1" applyBorder="1" applyAlignment="1">
      <alignment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0" fontId="8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 shrinkToFit="1"/>
    </xf>
    <xf numFmtId="0" fontId="3" fillId="0" borderId="38" xfId="0" applyFont="1" applyBorder="1" applyAlignment="1">
      <alignment vertical="center" wrapText="1" shrinkToFit="1"/>
    </xf>
    <xf numFmtId="0" fontId="0" fillId="0" borderId="38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38" fontId="8" fillId="0" borderId="15" xfId="48" applyFont="1" applyBorder="1" applyAlignment="1">
      <alignment horizontal="right" wrapText="1" shrinkToFit="1"/>
    </xf>
    <xf numFmtId="38" fontId="8" fillId="0" borderId="27" xfId="48" applyFont="1" applyBorder="1" applyAlignment="1">
      <alignment horizontal="right" wrapText="1" shrinkToFit="1"/>
    </xf>
    <xf numFmtId="0" fontId="8" fillId="0" borderId="46" xfId="0" applyFont="1" applyBorder="1" applyAlignment="1">
      <alignment shrinkToFit="1"/>
    </xf>
    <xf numFmtId="0" fontId="10" fillId="0" borderId="47" xfId="0" applyFont="1" applyBorder="1" applyAlignment="1">
      <alignment shrinkToFit="1"/>
    </xf>
    <xf numFmtId="0" fontId="10" fillId="0" borderId="48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5</xdr:row>
      <xdr:rowOff>114300</xdr:rowOff>
    </xdr:from>
    <xdr:to>
      <xdr:col>12</xdr:col>
      <xdr:colOff>276225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839325" y="1276350"/>
          <a:ext cx="333375" cy="400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9</xdr:row>
      <xdr:rowOff>114300</xdr:rowOff>
    </xdr:from>
    <xdr:to>
      <xdr:col>12</xdr:col>
      <xdr:colOff>333375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9829800" y="2105025"/>
          <a:ext cx="400050" cy="5905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9525</xdr:rowOff>
    </xdr:from>
    <xdr:to>
      <xdr:col>12</xdr:col>
      <xdr:colOff>600075</xdr:colOff>
      <xdr:row>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77350" y="1657350"/>
          <a:ext cx="1219200" cy="447675"/>
        </a:xfrm>
        <a:prstGeom prst="rect">
          <a:avLst/>
        </a:prstGeom>
        <a:noFill/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担当者が両方とも印鑑を押す。</a:t>
          </a:r>
        </a:p>
      </xdr:txBody>
    </xdr:sp>
    <xdr:clientData/>
  </xdr:twoCellAnchor>
  <xdr:twoCellAnchor>
    <xdr:from>
      <xdr:col>0</xdr:col>
      <xdr:colOff>342900</xdr:colOff>
      <xdr:row>31</xdr:row>
      <xdr:rowOff>1295400</xdr:rowOff>
    </xdr:from>
    <xdr:to>
      <xdr:col>0</xdr:col>
      <xdr:colOff>1219200</xdr:colOff>
      <xdr:row>31</xdr:row>
      <xdr:rowOff>1295400</xdr:rowOff>
    </xdr:to>
    <xdr:sp>
      <xdr:nvSpPr>
        <xdr:cNvPr id="4" name="Line 4"/>
        <xdr:cNvSpPr>
          <a:spLocks/>
        </xdr:cNvSpPr>
      </xdr:nvSpPr>
      <xdr:spPr>
        <a:xfrm>
          <a:off x="342900" y="113252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31</xdr:row>
      <xdr:rowOff>1295400</xdr:rowOff>
    </xdr:from>
    <xdr:to>
      <xdr:col>0</xdr:col>
      <xdr:colOff>1333500</xdr:colOff>
      <xdr:row>31</xdr:row>
      <xdr:rowOff>1438275</xdr:rowOff>
    </xdr:to>
    <xdr:sp>
      <xdr:nvSpPr>
        <xdr:cNvPr id="5" name="Line 5"/>
        <xdr:cNvSpPr>
          <a:spLocks/>
        </xdr:cNvSpPr>
      </xdr:nvSpPr>
      <xdr:spPr>
        <a:xfrm>
          <a:off x="1333500" y="11325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1219200</xdr:colOff>
      <xdr:row>31</xdr:row>
      <xdr:rowOff>1295400</xdr:rowOff>
    </xdr:from>
    <xdr:to>
      <xdr:col>0</xdr:col>
      <xdr:colOff>1457325</xdr:colOff>
      <xdr:row>31</xdr:row>
      <xdr:rowOff>1295400</xdr:rowOff>
    </xdr:to>
    <xdr:sp>
      <xdr:nvSpPr>
        <xdr:cNvPr id="6" name="Line 6"/>
        <xdr:cNvSpPr>
          <a:spLocks/>
        </xdr:cNvSpPr>
      </xdr:nvSpPr>
      <xdr:spPr>
        <a:xfrm flipV="1">
          <a:off x="1219200" y="11325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31</xdr:row>
      <xdr:rowOff>1457325</xdr:rowOff>
    </xdr:from>
    <xdr:to>
      <xdr:col>0</xdr:col>
      <xdr:colOff>1371600</xdr:colOff>
      <xdr:row>31</xdr:row>
      <xdr:rowOff>1495425</xdr:rowOff>
    </xdr:to>
    <xdr:sp>
      <xdr:nvSpPr>
        <xdr:cNvPr id="7" name="Line 7"/>
        <xdr:cNvSpPr>
          <a:spLocks/>
        </xdr:cNvSpPr>
      </xdr:nvSpPr>
      <xdr:spPr>
        <a:xfrm>
          <a:off x="1333500" y="114871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31</xdr:row>
      <xdr:rowOff>1495425</xdr:rowOff>
    </xdr:from>
    <xdr:to>
      <xdr:col>0</xdr:col>
      <xdr:colOff>1371600</xdr:colOff>
      <xdr:row>31</xdr:row>
      <xdr:rowOff>2333625</xdr:rowOff>
    </xdr:to>
    <xdr:sp>
      <xdr:nvSpPr>
        <xdr:cNvPr id="8" name="Line 8"/>
        <xdr:cNvSpPr>
          <a:spLocks/>
        </xdr:cNvSpPr>
      </xdr:nvSpPr>
      <xdr:spPr>
        <a:xfrm>
          <a:off x="1371600" y="115252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31</xdr:row>
      <xdr:rowOff>1295400</xdr:rowOff>
    </xdr:from>
    <xdr:to>
      <xdr:col>0</xdr:col>
      <xdr:colOff>1457325</xdr:colOff>
      <xdr:row>31</xdr:row>
      <xdr:rowOff>1457325</xdr:rowOff>
    </xdr:to>
    <xdr:sp>
      <xdr:nvSpPr>
        <xdr:cNvPr id="9" name="Line 9"/>
        <xdr:cNvSpPr>
          <a:spLocks/>
        </xdr:cNvSpPr>
      </xdr:nvSpPr>
      <xdr:spPr>
        <a:xfrm>
          <a:off x="1457325" y="11325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31</xdr:row>
      <xdr:rowOff>1485900</xdr:rowOff>
    </xdr:from>
    <xdr:to>
      <xdr:col>0</xdr:col>
      <xdr:colOff>1524000</xdr:colOff>
      <xdr:row>31</xdr:row>
      <xdr:rowOff>2343150</xdr:rowOff>
    </xdr:to>
    <xdr:sp>
      <xdr:nvSpPr>
        <xdr:cNvPr id="10" name="Line 11"/>
        <xdr:cNvSpPr>
          <a:spLocks/>
        </xdr:cNvSpPr>
      </xdr:nvSpPr>
      <xdr:spPr>
        <a:xfrm>
          <a:off x="1524000" y="115157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31</xdr:row>
      <xdr:rowOff>1457325</xdr:rowOff>
    </xdr:from>
    <xdr:to>
      <xdr:col>1</xdr:col>
      <xdr:colOff>485775</xdr:colOff>
      <xdr:row>31</xdr:row>
      <xdr:rowOff>1457325</xdr:rowOff>
    </xdr:to>
    <xdr:sp>
      <xdr:nvSpPr>
        <xdr:cNvPr id="11" name="Line 12"/>
        <xdr:cNvSpPr>
          <a:spLocks/>
        </xdr:cNvSpPr>
      </xdr:nvSpPr>
      <xdr:spPr>
        <a:xfrm>
          <a:off x="1457325" y="11487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31</xdr:row>
      <xdr:rowOff>1295400</xdr:rowOff>
    </xdr:from>
    <xdr:to>
      <xdr:col>1</xdr:col>
      <xdr:colOff>495300</xdr:colOff>
      <xdr:row>31</xdr:row>
      <xdr:rowOff>1457325</xdr:rowOff>
    </xdr:to>
    <xdr:sp>
      <xdr:nvSpPr>
        <xdr:cNvPr id="12" name="Line 13"/>
        <xdr:cNvSpPr>
          <a:spLocks/>
        </xdr:cNvSpPr>
      </xdr:nvSpPr>
      <xdr:spPr>
        <a:xfrm>
          <a:off x="2343150" y="11325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1457325</xdr:colOff>
      <xdr:row>31</xdr:row>
      <xdr:rowOff>1295400</xdr:rowOff>
    </xdr:from>
    <xdr:to>
      <xdr:col>1</xdr:col>
      <xdr:colOff>476250</xdr:colOff>
      <xdr:row>31</xdr:row>
      <xdr:rowOff>1295400</xdr:rowOff>
    </xdr:to>
    <xdr:sp>
      <xdr:nvSpPr>
        <xdr:cNvPr id="13" name="Line 14"/>
        <xdr:cNvSpPr>
          <a:spLocks/>
        </xdr:cNvSpPr>
      </xdr:nvSpPr>
      <xdr:spPr>
        <a:xfrm>
          <a:off x="1457325" y="11325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1495425</xdr:colOff>
      <xdr:row>31</xdr:row>
      <xdr:rowOff>1457325</xdr:rowOff>
    </xdr:from>
    <xdr:to>
      <xdr:col>0</xdr:col>
      <xdr:colOff>1514475</xdr:colOff>
      <xdr:row>31</xdr:row>
      <xdr:rowOff>1485900</xdr:rowOff>
    </xdr:to>
    <xdr:sp>
      <xdr:nvSpPr>
        <xdr:cNvPr id="14" name="Line 15"/>
        <xdr:cNvSpPr>
          <a:spLocks/>
        </xdr:cNvSpPr>
      </xdr:nvSpPr>
      <xdr:spPr>
        <a:xfrm>
          <a:off x="1495425" y="1148715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1476375</xdr:colOff>
      <xdr:row>31</xdr:row>
      <xdr:rowOff>1295400</xdr:rowOff>
    </xdr:from>
    <xdr:to>
      <xdr:col>0</xdr:col>
      <xdr:colOff>1476375</xdr:colOff>
      <xdr:row>31</xdr:row>
      <xdr:rowOff>1457325</xdr:rowOff>
    </xdr:to>
    <xdr:sp>
      <xdr:nvSpPr>
        <xdr:cNvPr id="15" name="Line 17"/>
        <xdr:cNvSpPr>
          <a:spLocks/>
        </xdr:cNvSpPr>
      </xdr:nvSpPr>
      <xdr:spPr>
        <a:xfrm>
          <a:off x="1476375" y="11325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31</xdr:row>
      <xdr:rowOff>1295400</xdr:rowOff>
    </xdr:from>
    <xdr:to>
      <xdr:col>1</xdr:col>
      <xdr:colOff>476250</xdr:colOff>
      <xdr:row>31</xdr:row>
      <xdr:rowOff>1438275</xdr:rowOff>
    </xdr:to>
    <xdr:sp>
      <xdr:nvSpPr>
        <xdr:cNvPr id="16" name="Line 18"/>
        <xdr:cNvSpPr>
          <a:spLocks/>
        </xdr:cNvSpPr>
      </xdr:nvSpPr>
      <xdr:spPr>
        <a:xfrm>
          <a:off x="2324100" y="11325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31</xdr:row>
      <xdr:rowOff>1295400</xdr:rowOff>
    </xdr:from>
    <xdr:to>
      <xdr:col>3</xdr:col>
      <xdr:colOff>38100</xdr:colOff>
      <xdr:row>31</xdr:row>
      <xdr:rowOff>1295400</xdr:rowOff>
    </xdr:to>
    <xdr:sp>
      <xdr:nvSpPr>
        <xdr:cNvPr id="17" name="Line 19"/>
        <xdr:cNvSpPr>
          <a:spLocks/>
        </xdr:cNvSpPr>
      </xdr:nvSpPr>
      <xdr:spPr>
        <a:xfrm>
          <a:off x="2324100" y="11325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31</xdr:row>
      <xdr:rowOff>1295400</xdr:rowOff>
    </xdr:from>
    <xdr:to>
      <xdr:col>1</xdr:col>
      <xdr:colOff>609600</xdr:colOff>
      <xdr:row>31</xdr:row>
      <xdr:rowOff>1438275</xdr:rowOff>
    </xdr:to>
    <xdr:sp>
      <xdr:nvSpPr>
        <xdr:cNvPr id="18" name="Line 20"/>
        <xdr:cNvSpPr>
          <a:spLocks/>
        </xdr:cNvSpPr>
      </xdr:nvSpPr>
      <xdr:spPr>
        <a:xfrm>
          <a:off x="2457450" y="11325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31</xdr:row>
      <xdr:rowOff>1466850</xdr:rowOff>
    </xdr:from>
    <xdr:to>
      <xdr:col>1</xdr:col>
      <xdr:colOff>457200</xdr:colOff>
      <xdr:row>31</xdr:row>
      <xdr:rowOff>1485900</xdr:rowOff>
    </xdr:to>
    <xdr:sp>
      <xdr:nvSpPr>
        <xdr:cNvPr id="19" name="Line 21"/>
        <xdr:cNvSpPr>
          <a:spLocks/>
        </xdr:cNvSpPr>
      </xdr:nvSpPr>
      <xdr:spPr>
        <a:xfrm flipH="1">
          <a:off x="2286000" y="114966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31</xdr:row>
      <xdr:rowOff>1485900</xdr:rowOff>
    </xdr:from>
    <xdr:to>
      <xdr:col>1</xdr:col>
      <xdr:colOff>428625</xdr:colOff>
      <xdr:row>31</xdr:row>
      <xdr:rowOff>2314575</xdr:rowOff>
    </xdr:to>
    <xdr:sp>
      <xdr:nvSpPr>
        <xdr:cNvPr id="20" name="Line 22"/>
        <xdr:cNvSpPr>
          <a:spLocks/>
        </xdr:cNvSpPr>
      </xdr:nvSpPr>
      <xdr:spPr>
        <a:xfrm>
          <a:off x="2276475" y="115157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31</xdr:row>
      <xdr:rowOff>1438275</xdr:rowOff>
    </xdr:from>
    <xdr:to>
      <xdr:col>1</xdr:col>
      <xdr:colOff>609600</xdr:colOff>
      <xdr:row>31</xdr:row>
      <xdr:rowOff>1485900</xdr:rowOff>
    </xdr:to>
    <xdr:sp>
      <xdr:nvSpPr>
        <xdr:cNvPr id="21" name="Line 23"/>
        <xdr:cNvSpPr>
          <a:spLocks/>
        </xdr:cNvSpPr>
      </xdr:nvSpPr>
      <xdr:spPr>
        <a:xfrm flipH="1">
          <a:off x="2428875" y="11468100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31</xdr:row>
      <xdr:rowOff>1485900</xdr:rowOff>
    </xdr:from>
    <xdr:to>
      <xdr:col>1</xdr:col>
      <xdr:colOff>581025</xdr:colOff>
      <xdr:row>31</xdr:row>
      <xdr:rowOff>2314575</xdr:rowOff>
    </xdr:to>
    <xdr:sp>
      <xdr:nvSpPr>
        <xdr:cNvPr id="22" name="Line 24"/>
        <xdr:cNvSpPr>
          <a:spLocks/>
        </xdr:cNvSpPr>
      </xdr:nvSpPr>
      <xdr:spPr>
        <a:xfrm>
          <a:off x="2428875" y="115157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31</xdr:row>
      <xdr:rowOff>2228850</xdr:rowOff>
    </xdr:from>
    <xdr:to>
      <xdr:col>1</xdr:col>
      <xdr:colOff>428625</xdr:colOff>
      <xdr:row>31</xdr:row>
      <xdr:rowOff>2228850</xdr:rowOff>
    </xdr:to>
    <xdr:sp>
      <xdr:nvSpPr>
        <xdr:cNvPr id="23" name="Line 25"/>
        <xdr:cNvSpPr>
          <a:spLocks/>
        </xdr:cNvSpPr>
      </xdr:nvSpPr>
      <xdr:spPr>
        <a:xfrm>
          <a:off x="1524000" y="12258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31</xdr:row>
      <xdr:rowOff>2333625</xdr:rowOff>
    </xdr:from>
    <xdr:to>
      <xdr:col>2</xdr:col>
      <xdr:colOff>104775</xdr:colOff>
      <xdr:row>31</xdr:row>
      <xdr:rowOff>2333625</xdr:rowOff>
    </xdr:to>
    <xdr:sp>
      <xdr:nvSpPr>
        <xdr:cNvPr id="24" name="Line 26"/>
        <xdr:cNvSpPr>
          <a:spLocks/>
        </xdr:cNvSpPr>
      </xdr:nvSpPr>
      <xdr:spPr>
        <a:xfrm>
          <a:off x="1171575" y="123634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1066800</xdr:colOff>
      <xdr:row>31</xdr:row>
      <xdr:rowOff>2400300</xdr:rowOff>
    </xdr:from>
    <xdr:to>
      <xdr:col>2</xdr:col>
      <xdr:colOff>209550</xdr:colOff>
      <xdr:row>31</xdr:row>
      <xdr:rowOff>2400300</xdr:rowOff>
    </xdr:to>
    <xdr:sp>
      <xdr:nvSpPr>
        <xdr:cNvPr id="25" name="Line 27"/>
        <xdr:cNvSpPr>
          <a:spLocks/>
        </xdr:cNvSpPr>
      </xdr:nvSpPr>
      <xdr:spPr>
        <a:xfrm>
          <a:off x="1066800" y="1243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31</xdr:row>
      <xdr:rowOff>2333625</xdr:rowOff>
    </xdr:from>
    <xdr:to>
      <xdr:col>0</xdr:col>
      <xdr:colOff>1171575</xdr:colOff>
      <xdr:row>31</xdr:row>
      <xdr:rowOff>2400300</xdr:rowOff>
    </xdr:to>
    <xdr:sp>
      <xdr:nvSpPr>
        <xdr:cNvPr id="26" name="Line 28"/>
        <xdr:cNvSpPr>
          <a:spLocks/>
        </xdr:cNvSpPr>
      </xdr:nvSpPr>
      <xdr:spPr>
        <a:xfrm>
          <a:off x="1171575" y="123634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2333625</xdr:rowOff>
    </xdr:from>
    <xdr:to>
      <xdr:col>2</xdr:col>
      <xdr:colOff>104775</xdr:colOff>
      <xdr:row>31</xdr:row>
      <xdr:rowOff>2390775</xdr:rowOff>
    </xdr:to>
    <xdr:sp>
      <xdr:nvSpPr>
        <xdr:cNvPr id="27" name="Line 29"/>
        <xdr:cNvSpPr>
          <a:spLocks/>
        </xdr:cNvSpPr>
      </xdr:nvSpPr>
      <xdr:spPr>
        <a:xfrm>
          <a:off x="2638425" y="123634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933450</xdr:colOff>
      <xdr:row>31</xdr:row>
      <xdr:rowOff>2571750</xdr:rowOff>
    </xdr:from>
    <xdr:to>
      <xdr:col>2</xdr:col>
      <xdr:colOff>333375</xdr:colOff>
      <xdr:row>31</xdr:row>
      <xdr:rowOff>2571750</xdr:rowOff>
    </xdr:to>
    <xdr:sp>
      <xdr:nvSpPr>
        <xdr:cNvPr id="28" name="Line 30"/>
        <xdr:cNvSpPr>
          <a:spLocks/>
        </xdr:cNvSpPr>
      </xdr:nvSpPr>
      <xdr:spPr>
        <a:xfrm>
          <a:off x="933450" y="126015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1076325</xdr:colOff>
      <xdr:row>31</xdr:row>
      <xdr:rowOff>2419350</xdr:rowOff>
    </xdr:from>
    <xdr:to>
      <xdr:col>0</xdr:col>
      <xdr:colOff>1076325</xdr:colOff>
      <xdr:row>31</xdr:row>
      <xdr:rowOff>2571750</xdr:rowOff>
    </xdr:to>
    <xdr:sp>
      <xdr:nvSpPr>
        <xdr:cNvPr id="29" name="Line 31"/>
        <xdr:cNvSpPr>
          <a:spLocks/>
        </xdr:cNvSpPr>
      </xdr:nvSpPr>
      <xdr:spPr>
        <a:xfrm>
          <a:off x="1076325" y="1244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2400300</xdr:rowOff>
    </xdr:from>
    <xdr:to>
      <xdr:col>2</xdr:col>
      <xdr:colOff>200025</xdr:colOff>
      <xdr:row>31</xdr:row>
      <xdr:rowOff>2571750</xdr:rowOff>
    </xdr:to>
    <xdr:sp>
      <xdr:nvSpPr>
        <xdr:cNvPr id="30" name="Line 32"/>
        <xdr:cNvSpPr>
          <a:spLocks/>
        </xdr:cNvSpPr>
      </xdr:nvSpPr>
      <xdr:spPr>
        <a:xfrm flipH="1">
          <a:off x="2733675" y="12430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31</xdr:row>
      <xdr:rowOff>1295400</xdr:rowOff>
    </xdr:from>
    <xdr:to>
      <xdr:col>0</xdr:col>
      <xdr:colOff>933450</xdr:colOff>
      <xdr:row>31</xdr:row>
      <xdr:rowOff>2600325</xdr:rowOff>
    </xdr:to>
    <xdr:sp>
      <xdr:nvSpPr>
        <xdr:cNvPr id="31" name="Line 33"/>
        <xdr:cNvSpPr>
          <a:spLocks/>
        </xdr:cNvSpPr>
      </xdr:nvSpPr>
      <xdr:spPr>
        <a:xfrm flipH="1" flipV="1">
          <a:off x="457200" y="11325225"/>
          <a:ext cx="476250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31</xdr:row>
      <xdr:rowOff>1495425</xdr:rowOff>
    </xdr:from>
    <xdr:to>
      <xdr:col>3</xdr:col>
      <xdr:colOff>47625</xdr:colOff>
      <xdr:row>31</xdr:row>
      <xdr:rowOff>2571750</xdr:rowOff>
    </xdr:to>
    <xdr:sp>
      <xdr:nvSpPr>
        <xdr:cNvPr id="32" name="Line 34"/>
        <xdr:cNvSpPr>
          <a:spLocks/>
        </xdr:cNvSpPr>
      </xdr:nvSpPr>
      <xdr:spPr>
        <a:xfrm flipV="1">
          <a:off x="2876550" y="11525250"/>
          <a:ext cx="390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31</xdr:row>
      <xdr:rowOff>1333500</xdr:rowOff>
    </xdr:from>
    <xdr:to>
      <xdr:col>3</xdr:col>
      <xdr:colOff>38100</xdr:colOff>
      <xdr:row>31</xdr:row>
      <xdr:rowOff>1333500</xdr:rowOff>
    </xdr:to>
    <xdr:sp>
      <xdr:nvSpPr>
        <xdr:cNvPr id="33" name="Line 35"/>
        <xdr:cNvSpPr>
          <a:spLocks/>
        </xdr:cNvSpPr>
      </xdr:nvSpPr>
      <xdr:spPr>
        <a:xfrm flipV="1">
          <a:off x="2457450" y="11363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31</xdr:row>
      <xdr:rowOff>1495425</xdr:rowOff>
    </xdr:from>
    <xdr:to>
      <xdr:col>3</xdr:col>
      <xdr:colOff>28575</xdr:colOff>
      <xdr:row>31</xdr:row>
      <xdr:rowOff>1495425</xdr:rowOff>
    </xdr:to>
    <xdr:sp>
      <xdr:nvSpPr>
        <xdr:cNvPr id="34" name="Line 36"/>
        <xdr:cNvSpPr>
          <a:spLocks/>
        </xdr:cNvSpPr>
      </xdr:nvSpPr>
      <xdr:spPr>
        <a:xfrm>
          <a:off x="2438400" y="115252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1304925</xdr:rowOff>
    </xdr:from>
    <xdr:to>
      <xdr:col>3</xdr:col>
      <xdr:colOff>38100</xdr:colOff>
      <xdr:row>31</xdr:row>
      <xdr:rowOff>1495425</xdr:rowOff>
    </xdr:to>
    <xdr:sp>
      <xdr:nvSpPr>
        <xdr:cNvPr id="35" name="Line 38"/>
        <xdr:cNvSpPr>
          <a:spLocks/>
        </xdr:cNvSpPr>
      </xdr:nvSpPr>
      <xdr:spPr>
        <a:xfrm>
          <a:off x="3257550" y="11334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1219200</xdr:rowOff>
    </xdr:from>
    <xdr:to>
      <xdr:col>3</xdr:col>
      <xdr:colOff>495300</xdr:colOff>
      <xdr:row>31</xdr:row>
      <xdr:rowOff>1381125</xdr:rowOff>
    </xdr:to>
    <xdr:sp>
      <xdr:nvSpPr>
        <xdr:cNvPr id="36" name="Line 40"/>
        <xdr:cNvSpPr>
          <a:spLocks/>
        </xdr:cNvSpPr>
      </xdr:nvSpPr>
      <xdr:spPr>
        <a:xfrm flipV="1">
          <a:off x="3333750" y="11249025"/>
          <a:ext cx="381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390525</xdr:rowOff>
    </xdr:from>
    <xdr:to>
      <xdr:col>3</xdr:col>
      <xdr:colOff>38100</xdr:colOff>
      <xdr:row>31</xdr:row>
      <xdr:rowOff>1247775</xdr:rowOff>
    </xdr:to>
    <xdr:sp>
      <xdr:nvSpPr>
        <xdr:cNvPr id="37" name="Line 41"/>
        <xdr:cNvSpPr>
          <a:spLocks/>
        </xdr:cNvSpPr>
      </xdr:nvSpPr>
      <xdr:spPr>
        <a:xfrm flipV="1">
          <a:off x="3257550" y="104203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1162050</xdr:rowOff>
    </xdr:from>
    <xdr:to>
      <xdr:col>3</xdr:col>
      <xdr:colOff>28575</xdr:colOff>
      <xdr:row>31</xdr:row>
      <xdr:rowOff>1162050</xdr:rowOff>
    </xdr:to>
    <xdr:sp>
      <xdr:nvSpPr>
        <xdr:cNvPr id="38" name="Line 42"/>
        <xdr:cNvSpPr>
          <a:spLocks/>
        </xdr:cNvSpPr>
      </xdr:nvSpPr>
      <xdr:spPr>
        <a:xfrm flipH="1">
          <a:off x="2447925" y="111918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31</xdr:row>
      <xdr:rowOff>933450</xdr:rowOff>
    </xdr:from>
    <xdr:to>
      <xdr:col>1</xdr:col>
      <xdr:colOff>609600</xdr:colOff>
      <xdr:row>31</xdr:row>
      <xdr:rowOff>1247775</xdr:rowOff>
    </xdr:to>
    <xdr:sp>
      <xdr:nvSpPr>
        <xdr:cNvPr id="39" name="Line 43"/>
        <xdr:cNvSpPr>
          <a:spLocks/>
        </xdr:cNvSpPr>
      </xdr:nvSpPr>
      <xdr:spPr>
        <a:xfrm flipV="1">
          <a:off x="2457450" y="10963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962025</xdr:rowOff>
    </xdr:from>
    <xdr:to>
      <xdr:col>2</xdr:col>
      <xdr:colOff>514350</xdr:colOff>
      <xdr:row>31</xdr:row>
      <xdr:rowOff>1162050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2600325" y="1099185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430</a:t>
          </a:r>
        </a:p>
      </xdr:txBody>
    </xdr:sp>
    <xdr:clientData/>
  </xdr:twoCellAnchor>
  <xdr:twoCellAnchor>
    <xdr:from>
      <xdr:col>3</xdr:col>
      <xdr:colOff>495300</xdr:colOff>
      <xdr:row>31</xdr:row>
      <xdr:rowOff>1009650</xdr:rowOff>
    </xdr:from>
    <xdr:to>
      <xdr:col>7</xdr:col>
      <xdr:colOff>152400</xdr:colOff>
      <xdr:row>31</xdr:row>
      <xdr:rowOff>1381125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3714750" y="11039475"/>
          <a:ext cx="2228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表層工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密粒度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AS13FR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=40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路盤工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M-25  t=100
</a:t>
          </a:r>
        </a:p>
      </xdr:txBody>
    </xdr:sp>
    <xdr:clientData/>
  </xdr:twoCellAnchor>
  <xdr:twoCellAnchor>
    <xdr:from>
      <xdr:col>0</xdr:col>
      <xdr:colOff>923925</xdr:colOff>
      <xdr:row>31</xdr:row>
      <xdr:rowOff>2638425</xdr:rowOff>
    </xdr:from>
    <xdr:to>
      <xdr:col>0</xdr:col>
      <xdr:colOff>923925</xdr:colOff>
      <xdr:row>31</xdr:row>
      <xdr:rowOff>3590925</xdr:rowOff>
    </xdr:to>
    <xdr:sp>
      <xdr:nvSpPr>
        <xdr:cNvPr id="42" name="Line 46"/>
        <xdr:cNvSpPr>
          <a:spLocks/>
        </xdr:cNvSpPr>
      </xdr:nvSpPr>
      <xdr:spPr>
        <a:xfrm>
          <a:off x="923925" y="126682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923925</xdr:colOff>
      <xdr:row>31</xdr:row>
      <xdr:rowOff>3514725</xdr:rowOff>
    </xdr:from>
    <xdr:to>
      <xdr:col>2</xdr:col>
      <xdr:colOff>333375</xdr:colOff>
      <xdr:row>31</xdr:row>
      <xdr:rowOff>3514725</xdr:rowOff>
    </xdr:to>
    <xdr:sp>
      <xdr:nvSpPr>
        <xdr:cNvPr id="43" name="Line 47"/>
        <xdr:cNvSpPr>
          <a:spLocks/>
        </xdr:cNvSpPr>
      </xdr:nvSpPr>
      <xdr:spPr>
        <a:xfrm>
          <a:off x="923925" y="135445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31</xdr:row>
      <xdr:rowOff>2676525</xdr:rowOff>
    </xdr:from>
    <xdr:to>
      <xdr:col>2</xdr:col>
      <xdr:colOff>333375</xdr:colOff>
      <xdr:row>31</xdr:row>
      <xdr:rowOff>3581400</xdr:rowOff>
    </xdr:to>
    <xdr:sp>
      <xdr:nvSpPr>
        <xdr:cNvPr id="44" name="Line 48"/>
        <xdr:cNvSpPr>
          <a:spLocks/>
        </xdr:cNvSpPr>
      </xdr:nvSpPr>
      <xdr:spPr>
        <a:xfrm>
          <a:off x="2867025" y="127063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1257300</xdr:colOff>
      <xdr:row>31</xdr:row>
      <xdr:rowOff>3028950</xdr:rowOff>
    </xdr:from>
    <xdr:to>
      <xdr:col>1</xdr:col>
      <xdr:colOff>676275</xdr:colOff>
      <xdr:row>31</xdr:row>
      <xdr:rowOff>3181350</xdr:rowOff>
    </xdr:to>
    <xdr:sp>
      <xdr:nvSpPr>
        <xdr:cNvPr id="45" name="Text Box 49"/>
        <xdr:cNvSpPr txBox="1">
          <a:spLocks noChangeArrowheads="1"/>
        </xdr:cNvSpPr>
      </xdr:nvSpPr>
      <xdr:spPr>
        <a:xfrm>
          <a:off x="1257300" y="13058775"/>
          <a:ext cx="1266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基礎砕石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t=100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W=800</a:t>
          </a:r>
        </a:p>
      </xdr:txBody>
    </xdr:sp>
    <xdr:clientData/>
  </xdr:twoCellAnchor>
  <xdr:twoCellAnchor>
    <xdr:from>
      <xdr:col>0</xdr:col>
      <xdr:colOff>1076325</xdr:colOff>
      <xdr:row>31</xdr:row>
      <xdr:rowOff>2676525</xdr:rowOff>
    </xdr:from>
    <xdr:to>
      <xdr:col>0</xdr:col>
      <xdr:colOff>1076325</xdr:colOff>
      <xdr:row>31</xdr:row>
      <xdr:rowOff>3267075</xdr:rowOff>
    </xdr:to>
    <xdr:sp>
      <xdr:nvSpPr>
        <xdr:cNvPr id="46" name="Line 50"/>
        <xdr:cNvSpPr>
          <a:spLocks/>
        </xdr:cNvSpPr>
      </xdr:nvSpPr>
      <xdr:spPr>
        <a:xfrm>
          <a:off x="1076325" y="127063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1085850</xdr:colOff>
      <xdr:row>31</xdr:row>
      <xdr:rowOff>3219450</xdr:rowOff>
    </xdr:from>
    <xdr:to>
      <xdr:col>2</xdr:col>
      <xdr:colOff>209550</xdr:colOff>
      <xdr:row>31</xdr:row>
      <xdr:rowOff>3219450</xdr:rowOff>
    </xdr:to>
    <xdr:sp>
      <xdr:nvSpPr>
        <xdr:cNvPr id="47" name="Line 51"/>
        <xdr:cNvSpPr>
          <a:spLocks/>
        </xdr:cNvSpPr>
      </xdr:nvSpPr>
      <xdr:spPr>
        <a:xfrm flipV="1">
          <a:off x="1085850" y="132492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2676525</xdr:rowOff>
    </xdr:from>
    <xdr:to>
      <xdr:col>2</xdr:col>
      <xdr:colOff>209550</xdr:colOff>
      <xdr:row>31</xdr:row>
      <xdr:rowOff>3238500</xdr:rowOff>
    </xdr:to>
    <xdr:sp>
      <xdr:nvSpPr>
        <xdr:cNvPr id="48" name="Line 52"/>
        <xdr:cNvSpPr>
          <a:spLocks/>
        </xdr:cNvSpPr>
      </xdr:nvSpPr>
      <xdr:spPr>
        <a:xfrm>
          <a:off x="2743200" y="12706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31</xdr:row>
      <xdr:rowOff>2676525</xdr:rowOff>
    </xdr:from>
    <xdr:to>
      <xdr:col>0</xdr:col>
      <xdr:colOff>1171575</xdr:colOff>
      <xdr:row>31</xdr:row>
      <xdr:rowOff>3000375</xdr:rowOff>
    </xdr:to>
    <xdr:sp>
      <xdr:nvSpPr>
        <xdr:cNvPr id="49" name="Line 53"/>
        <xdr:cNvSpPr>
          <a:spLocks/>
        </xdr:cNvSpPr>
      </xdr:nvSpPr>
      <xdr:spPr>
        <a:xfrm flipH="1">
          <a:off x="1171575" y="12706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2676525</xdr:rowOff>
    </xdr:from>
    <xdr:to>
      <xdr:col>2</xdr:col>
      <xdr:colOff>104775</xdr:colOff>
      <xdr:row>31</xdr:row>
      <xdr:rowOff>3000375</xdr:rowOff>
    </xdr:to>
    <xdr:sp>
      <xdr:nvSpPr>
        <xdr:cNvPr id="50" name="Line 54"/>
        <xdr:cNvSpPr>
          <a:spLocks/>
        </xdr:cNvSpPr>
      </xdr:nvSpPr>
      <xdr:spPr>
        <a:xfrm>
          <a:off x="2638425" y="12706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1162050</xdr:colOff>
      <xdr:row>31</xdr:row>
      <xdr:rowOff>2905125</xdr:rowOff>
    </xdr:from>
    <xdr:to>
      <xdr:col>2</xdr:col>
      <xdr:colOff>104775</xdr:colOff>
      <xdr:row>31</xdr:row>
      <xdr:rowOff>2905125</xdr:rowOff>
    </xdr:to>
    <xdr:sp>
      <xdr:nvSpPr>
        <xdr:cNvPr id="51" name="Line 55"/>
        <xdr:cNvSpPr>
          <a:spLocks/>
        </xdr:cNvSpPr>
      </xdr:nvSpPr>
      <xdr:spPr>
        <a:xfrm>
          <a:off x="1162050" y="129349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1323975</xdr:colOff>
      <xdr:row>31</xdr:row>
      <xdr:rowOff>2714625</xdr:rowOff>
    </xdr:from>
    <xdr:to>
      <xdr:col>1</xdr:col>
      <xdr:colOff>628650</xdr:colOff>
      <xdr:row>31</xdr:row>
      <xdr:rowOff>2867025</xdr:rowOff>
    </xdr:to>
    <xdr:sp>
      <xdr:nvSpPr>
        <xdr:cNvPr id="52" name="Text Box 56"/>
        <xdr:cNvSpPr txBox="1">
          <a:spLocks noChangeArrowheads="1"/>
        </xdr:cNvSpPr>
      </xdr:nvSpPr>
      <xdr:spPr>
        <a:xfrm>
          <a:off x="1323975" y="12744450"/>
          <a:ext cx="1152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ベース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 t=50 W=700</a:t>
          </a:r>
        </a:p>
      </xdr:txBody>
    </xdr:sp>
    <xdr:clientData/>
  </xdr:twoCellAnchor>
  <xdr:twoCellAnchor>
    <xdr:from>
      <xdr:col>0</xdr:col>
      <xdr:colOff>1495425</xdr:colOff>
      <xdr:row>31</xdr:row>
      <xdr:rowOff>3343275</xdr:rowOff>
    </xdr:from>
    <xdr:to>
      <xdr:col>1</xdr:col>
      <xdr:colOff>609600</xdr:colOff>
      <xdr:row>31</xdr:row>
      <xdr:rowOff>3476625</xdr:rowOff>
    </xdr:to>
    <xdr:sp>
      <xdr:nvSpPr>
        <xdr:cNvPr id="53" name="Text Box 57"/>
        <xdr:cNvSpPr txBox="1">
          <a:spLocks noChangeArrowheads="1"/>
        </xdr:cNvSpPr>
      </xdr:nvSpPr>
      <xdr:spPr>
        <a:xfrm>
          <a:off x="1495425" y="13373100"/>
          <a:ext cx="962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基面整正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W=1,000</a:t>
          </a:r>
        </a:p>
      </xdr:txBody>
    </xdr:sp>
    <xdr:clientData/>
  </xdr:twoCellAnchor>
  <xdr:twoCellAnchor>
    <xdr:from>
      <xdr:col>2</xdr:col>
      <xdr:colOff>304800</xdr:colOff>
      <xdr:row>31</xdr:row>
      <xdr:rowOff>2333625</xdr:rowOff>
    </xdr:from>
    <xdr:to>
      <xdr:col>2</xdr:col>
      <xdr:colOff>600075</xdr:colOff>
      <xdr:row>31</xdr:row>
      <xdr:rowOff>2847975</xdr:rowOff>
    </xdr:to>
    <xdr:sp>
      <xdr:nvSpPr>
        <xdr:cNvPr id="54" name="Line 58"/>
        <xdr:cNvSpPr>
          <a:spLocks/>
        </xdr:cNvSpPr>
      </xdr:nvSpPr>
      <xdr:spPr>
        <a:xfrm flipH="1" flipV="1">
          <a:off x="2838450" y="12363450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2838450</xdr:rowOff>
    </xdr:from>
    <xdr:to>
      <xdr:col>5</xdr:col>
      <xdr:colOff>247650</xdr:colOff>
      <xdr:row>31</xdr:row>
      <xdr:rowOff>3238500</xdr:rowOff>
    </xdr:to>
    <xdr:sp>
      <xdr:nvSpPr>
        <xdr:cNvPr id="55" name="Text Box 60"/>
        <xdr:cNvSpPr txBox="1">
          <a:spLocks noChangeArrowheads="1"/>
        </xdr:cNvSpPr>
      </xdr:nvSpPr>
      <xdr:spPr>
        <a:xfrm>
          <a:off x="3143250" y="12868275"/>
          <a:ext cx="1524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RC-40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）埋戻し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xdr:txBody>
    </xdr:sp>
    <xdr:clientData/>
  </xdr:twoCellAnchor>
  <xdr:twoCellAnchor>
    <xdr:from>
      <xdr:col>0</xdr:col>
      <xdr:colOff>1047750</xdr:colOff>
      <xdr:row>31</xdr:row>
      <xdr:rowOff>2209800</xdr:rowOff>
    </xdr:from>
    <xdr:to>
      <xdr:col>2</xdr:col>
      <xdr:colOff>657225</xdr:colOff>
      <xdr:row>31</xdr:row>
      <xdr:rowOff>2847975</xdr:rowOff>
    </xdr:to>
    <xdr:sp>
      <xdr:nvSpPr>
        <xdr:cNvPr id="56" name="Line 61"/>
        <xdr:cNvSpPr>
          <a:spLocks/>
        </xdr:cNvSpPr>
      </xdr:nvSpPr>
      <xdr:spPr>
        <a:xfrm flipH="1" flipV="1">
          <a:off x="1047750" y="12239625"/>
          <a:ext cx="2143125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2066925</xdr:rowOff>
    </xdr:from>
    <xdr:to>
      <xdr:col>2</xdr:col>
      <xdr:colOff>276225</xdr:colOff>
      <xdr:row>31</xdr:row>
      <xdr:rowOff>2238375</xdr:rowOff>
    </xdr:to>
    <xdr:sp>
      <xdr:nvSpPr>
        <xdr:cNvPr id="57" name="Text Box 63"/>
        <xdr:cNvSpPr txBox="1">
          <a:spLocks noChangeArrowheads="1"/>
        </xdr:cNvSpPr>
      </xdr:nvSpPr>
      <xdr:spPr>
        <a:xfrm>
          <a:off x="2628900" y="120967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857250</xdr:colOff>
      <xdr:row>31</xdr:row>
      <xdr:rowOff>1866900</xdr:rowOff>
    </xdr:from>
    <xdr:to>
      <xdr:col>0</xdr:col>
      <xdr:colOff>1066800</xdr:colOff>
      <xdr:row>31</xdr:row>
      <xdr:rowOff>2066925</xdr:rowOff>
    </xdr:to>
    <xdr:sp>
      <xdr:nvSpPr>
        <xdr:cNvPr id="58" name="Text Box 64"/>
        <xdr:cNvSpPr txBox="1">
          <a:spLocks noChangeArrowheads="1"/>
        </xdr:cNvSpPr>
      </xdr:nvSpPr>
      <xdr:spPr>
        <a:xfrm>
          <a:off x="857250" y="118967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</xdr:col>
      <xdr:colOff>323850</xdr:colOff>
      <xdr:row>31</xdr:row>
      <xdr:rowOff>1990725</xdr:rowOff>
    </xdr:from>
    <xdr:to>
      <xdr:col>2</xdr:col>
      <xdr:colOff>114300</xdr:colOff>
      <xdr:row>31</xdr:row>
      <xdr:rowOff>2286000</xdr:rowOff>
    </xdr:to>
    <xdr:sp>
      <xdr:nvSpPr>
        <xdr:cNvPr id="59" name="Line 65"/>
        <xdr:cNvSpPr>
          <a:spLocks/>
        </xdr:cNvSpPr>
      </xdr:nvSpPr>
      <xdr:spPr>
        <a:xfrm flipH="1">
          <a:off x="2171700" y="1202055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31</xdr:row>
      <xdr:rowOff>1914525</xdr:rowOff>
    </xdr:from>
    <xdr:to>
      <xdr:col>5</xdr:col>
      <xdr:colOff>438150</xdr:colOff>
      <xdr:row>31</xdr:row>
      <xdr:rowOff>2105025</xdr:rowOff>
    </xdr:to>
    <xdr:sp>
      <xdr:nvSpPr>
        <xdr:cNvPr id="60" name="Text Box 66"/>
        <xdr:cNvSpPr txBox="1">
          <a:spLocks noChangeArrowheads="1"/>
        </xdr:cNvSpPr>
      </xdr:nvSpPr>
      <xdr:spPr>
        <a:xfrm>
          <a:off x="3390900" y="11944350"/>
          <a:ext cx="1466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調整インバート　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=50</a:t>
          </a:r>
        </a:p>
      </xdr:txBody>
    </xdr:sp>
    <xdr:clientData/>
  </xdr:twoCellAnchor>
  <xdr:twoCellAnchor>
    <xdr:from>
      <xdr:col>0</xdr:col>
      <xdr:colOff>1581150</xdr:colOff>
      <xdr:row>31</xdr:row>
      <xdr:rowOff>1590675</xdr:rowOff>
    </xdr:from>
    <xdr:to>
      <xdr:col>1</xdr:col>
      <xdr:colOff>381000</xdr:colOff>
      <xdr:row>31</xdr:row>
      <xdr:rowOff>1733550</xdr:rowOff>
    </xdr:to>
    <xdr:sp>
      <xdr:nvSpPr>
        <xdr:cNvPr id="61" name="Text Box 67"/>
        <xdr:cNvSpPr txBox="1">
          <a:spLocks noChangeArrowheads="1"/>
        </xdr:cNvSpPr>
      </xdr:nvSpPr>
      <xdr:spPr>
        <a:xfrm>
          <a:off x="1581150" y="1162050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VS300*300</a:t>
          </a:r>
        </a:p>
      </xdr:txBody>
    </xdr:sp>
    <xdr:clientData/>
  </xdr:twoCellAnchor>
  <xdr:twoCellAnchor>
    <xdr:from>
      <xdr:col>2</xdr:col>
      <xdr:colOff>104775</xdr:colOff>
      <xdr:row>31</xdr:row>
      <xdr:rowOff>1990725</xdr:rowOff>
    </xdr:from>
    <xdr:to>
      <xdr:col>3</xdr:col>
      <xdr:colOff>133350</xdr:colOff>
      <xdr:row>31</xdr:row>
      <xdr:rowOff>1990725</xdr:rowOff>
    </xdr:to>
    <xdr:sp>
      <xdr:nvSpPr>
        <xdr:cNvPr id="62" name="Line 68"/>
        <xdr:cNvSpPr>
          <a:spLocks/>
        </xdr:cNvSpPr>
      </xdr:nvSpPr>
      <xdr:spPr>
        <a:xfrm>
          <a:off x="2638425" y="12020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31</xdr:row>
      <xdr:rowOff>114300</xdr:rowOff>
    </xdr:from>
    <xdr:to>
      <xdr:col>7</xdr:col>
      <xdr:colOff>714375</xdr:colOff>
      <xdr:row>31</xdr:row>
      <xdr:rowOff>723900</xdr:rowOff>
    </xdr:to>
    <xdr:sp>
      <xdr:nvSpPr>
        <xdr:cNvPr id="63" name="Text Box 69"/>
        <xdr:cNvSpPr txBox="1">
          <a:spLocks noChangeArrowheads="1"/>
        </xdr:cNvSpPr>
      </xdr:nvSpPr>
      <xdr:spPr>
        <a:xfrm>
          <a:off x="4181475" y="10144125"/>
          <a:ext cx="2324100" cy="6096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標準断面図など見積り数量の根拠となる図及び、計算書を業者が記入すること。</a:t>
          </a:r>
        </a:p>
      </xdr:txBody>
    </xdr:sp>
    <xdr:clientData/>
  </xdr:twoCellAnchor>
  <xdr:twoCellAnchor>
    <xdr:from>
      <xdr:col>0</xdr:col>
      <xdr:colOff>447675</xdr:colOff>
      <xdr:row>31</xdr:row>
      <xdr:rowOff>352425</xdr:rowOff>
    </xdr:from>
    <xdr:to>
      <xdr:col>0</xdr:col>
      <xdr:colOff>447675</xdr:colOff>
      <xdr:row>31</xdr:row>
      <xdr:rowOff>1219200</xdr:rowOff>
    </xdr:to>
    <xdr:sp>
      <xdr:nvSpPr>
        <xdr:cNvPr id="64" name="Line 70"/>
        <xdr:cNvSpPr>
          <a:spLocks/>
        </xdr:cNvSpPr>
      </xdr:nvSpPr>
      <xdr:spPr>
        <a:xfrm flipV="1">
          <a:off x="447675" y="103822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31</xdr:row>
      <xdr:rowOff>552450</xdr:rowOff>
    </xdr:from>
    <xdr:to>
      <xdr:col>3</xdr:col>
      <xdr:colOff>28575</xdr:colOff>
      <xdr:row>31</xdr:row>
      <xdr:rowOff>552450</xdr:rowOff>
    </xdr:to>
    <xdr:sp>
      <xdr:nvSpPr>
        <xdr:cNvPr id="65" name="Line 71"/>
        <xdr:cNvSpPr>
          <a:spLocks/>
        </xdr:cNvSpPr>
      </xdr:nvSpPr>
      <xdr:spPr>
        <a:xfrm>
          <a:off x="438150" y="105822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1524000</xdr:colOff>
      <xdr:row>31</xdr:row>
      <xdr:rowOff>295275</xdr:rowOff>
    </xdr:from>
    <xdr:to>
      <xdr:col>1</xdr:col>
      <xdr:colOff>285750</xdr:colOff>
      <xdr:row>31</xdr:row>
      <xdr:rowOff>485775</xdr:rowOff>
    </xdr:to>
    <xdr:sp>
      <xdr:nvSpPr>
        <xdr:cNvPr id="66" name="Text Box 72"/>
        <xdr:cNvSpPr txBox="1">
          <a:spLocks noChangeArrowheads="1"/>
        </xdr:cNvSpPr>
      </xdr:nvSpPr>
      <xdr:spPr>
        <a:xfrm>
          <a:off x="1524000" y="103251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1,360</a:t>
          </a:r>
        </a:p>
      </xdr:txBody>
    </xdr:sp>
    <xdr:clientData/>
  </xdr:twoCellAnchor>
  <xdr:twoCellAnchor>
    <xdr:from>
      <xdr:col>0</xdr:col>
      <xdr:colOff>85725</xdr:colOff>
      <xdr:row>31</xdr:row>
      <xdr:rowOff>1295400</xdr:rowOff>
    </xdr:from>
    <xdr:to>
      <xdr:col>0</xdr:col>
      <xdr:colOff>314325</xdr:colOff>
      <xdr:row>31</xdr:row>
      <xdr:rowOff>1295400</xdr:rowOff>
    </xdr:to>
    <xdr:sp>
      <xdr:nvSpPr>
        <xdr:cNvPr id="67" name="Line 73"/>
        <xdr:cNvSpPr>
          <a:spLocks/>
        </xdr:cNvSpPr>
      </xdr:nvSpPr>
      <xdr:spPr>
        <a:xfrm flipH="1">
          <a:off x="85725" y="11325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2571750</xdr:rowOff>
    </xdr:from>
    <xdr:to>
      <xdr:col>0</xdr:col>
      <xdr:colOff>619125</xdr:colOff>
      <xdr:row>31</xdr:row>
      <xdr:rowOff>2571750</xdr:rowOff>
    </xdr:to>
    <xdr:sp>
      <xdr:nvSpPr>
        <xdr:cNvPr id="68" name="Line 74"/>
        <xdr:cNvSpPr>
          <a:spLocks/>
        </xdr:cNvSpPr>
      </xdr:nvSpPr>
      <xdr:spPr>
        <a:xfrm flipH="1">
          <a:off x="57150" y="12601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31</xdr:row>
      <xdr:rowOff>1295400</xdr:rowOff>
    </xdr:from>
    <xdr:to>
      <xdr:col>0</xdr:col>
      <xdr:colOff>257175</xdr:colOff>
      <xdr:row>31</xdr:row>
      <xdr:rowOff>2571750</xdr:rowOff>
    </xdr:to>
    <xdr:sp>
      <xdr:nvSpPr>
        <xdr:cNvPr id="69" name="Line 75"/>
        <xdr:cNvSpPr>
          <a:spLocks/>
        </xdr:cNvSpPr>
      </xdr:nvSpPr>
      <xdr:spPr>
        <a:xfrm>
          <a:off x="257175" y="113252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31</xdr:row>
      <xdr:rowOff>1733550</xdr:rowOff>
    </xdr:from>
    <xdr:to>
      <xdr:col>0</xdr:col>
      <xdr:colOff>295275</xdr:colOff>
      <xdr:row>31</xdr:row>
      <xdr:rowOff>2133600</xdr:rowOff>
    </xdr:to>
    <xdr:sp>
      <xdr:nvSpPr>
        <xdr:cNvPr id="70" name="Text Box 76"/>
        <xdr:cNvSpPr txBox="1">
          <a:spLocks noChangeArrowheads="1"/>
        </xdr:cNvSpPr>
      </xdr:nvSpPr>
      <xdr:spPr>
        <a:xfrm>
          <a:off x="95250" y="117633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595</a:t>
          </a:r>
        </a:p>
      </xdr:txBody>
    </xdr:sp>
    <xdr:clientData/>
  </xdr:twoCellAnchor>
  <xdr:twoCellAnchor>
    <xdr:from>
      <xdr:col>8</xdr:col>
      <xdr:colOff>381000</xdr:colOff>
      <xdr:row>13</xdr:row>
      <xdr:rowOff>333375</xdr:rowOff>
    </xdr:from>
    <xdr:to>
      <xdr:col>9</xdr:col>
      <xdr:colOff>419100</xdr:colOff>
      <xdr:row>16</xdr:row>
      <xdr:rowOff>104775</xdr:rowOff>
    </xdr:to>
    <xdr:sp>
      <xdr:nvSpPr>
        <xdr:cNvPr id="71" name="Line 77"/>
        <xdr:cNvSpPr>
          <a:spLocks/>
        </xdr:cNvSpPr>
      </xdr:nvSpPr>
      <xdr:spPr>
        <a:xfrm>
          <a:off x="7343775" y="3733800"/>
          <a:ext cx="857250" cy="8286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0</xdr:rowOff>
    </xdr:from>
    <xdr:to>
      <xdr:col>8</xdr:col>
      <xdr:colOff>371475</xdr:colOff>
      <xdr:row>16</xdr:row>
      <xdr:rowOff>95250</xdr:rowOff>
    </xdr:to>
    <xdr:sp>
      <xdr:nvSpPr>
        <xdr:cNvPr id="72" name="Line 78"/>
        <xdr:cNvSpPr>
          <a:spLocks/>
        </xdr:cNvSpPr>
      </xdr:nvSpPr>
      <xdr:spPr>
        <a:xfrm flipH="1">
          <a:off x="5829300" y="3743325"/>
          <a:ext cx="1504950" cy="8096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13</xdr:row>
      <xdr:rowOff>85725</xdr:rowOff>
    </xdr:from>
    <xdr:to>
      <xdr:col>8</xdr:col>
      <xdr:colOff>371475</xdr:colOff>
      <xdr:row>13</xdr:row>
      <xdr:rowOff>323850</xdr:rowOff>
    </xdr:to>
    <xdr:sp>
      <xdr:nvSpPr>
        <xdr:cNvPr id="73" name="Text Box 79"/>
        <xdr:cNvSpPr txBox="1">
          <a:spLocks noChangeArrowheads="1"/>
        </xdr:cNvSpPr>
      </xdr:nvSpPr>
      <xdr:spPr>
        <a:xfrm>
          <a:off x="4714875" y="3486150"/>
          <a:ext cx="2619375" cy="238125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査定者が単価確認し赤字で記入する。</a:t>
          </a:r>
        </a:p>
      </xdr:txBody>
    </xdr:sp>
    <xdr:clientData/>
  </xdr:twoCellAnchor>
  <xdr:twoCellAnchor>
    <xdr:from>
      <xdr:col>8</xdr:col>
      <xdr:colOff>371475</xdr:colOff>
      <xdr:row>14</xdr:row>
      <xdr:rowOff>0</xdr:rowOff>
    </xdr:from>
    <xdr:to>
      <xdr:col>10</xdr:col>
      <xdr:colOff>190500</xdr:colOff>
      <xdr:row>16</xdr:row>
      <xdr:rowOff>57150</xdr:rowOff>
    </xdr:to>
    <xdr:sp>
      <xdr:nvSpPr>
        <xdr:cNvPr id="74" name="Line 80"/>
        <xdr:cNvSpPr>
          <a:spLocks/>
        </xdr:cNvSpPr>
      </xdr:nvSpPr>
      <xdr:spPr>
        <a:xfrm>
          <a:off x="7334250" y="3743325"/>
          <a:ext cx="1343025" cy="771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400050</xdr:rowOff>
    </xdr:from>
    <xdr:to>
      <xdr:col>8</xdr:col>
      <xdr:colOff>704850</xdr:colOff>
      <xdr:row>13</xdr:row>
      <xdr:rowOff>333375</xdr:rowOff>
    </xdr:to>
    <xdr:sp>
      <xdr:nvSpPr>
        <xdr:cNvPr id="75" name="Line 81"/>
        <xdr:cNvSpPr>
          <a:spLocks/>
        </xdr:cNvSpPr>
      </xdr:nvSpPr>
      <xdr:spPr>
        <a:xfrm flipV="1">
          <a:off x="7343775" y="3009900"/>
          <a:ext cx="323850" cy="7239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323850</xdr:rowOff>
    </xdr:from>
    <xdr:to>
      <xdr:col>4</xdr:col>
      <xdr:colOff>276225</xdr:colOff>
      <xdr:row>31</xdr:row>
      <xdr:rowOff>523875</xdr:rowOff>
    </xdr:to>
    <xdr:sp>
      <xdr:nvSpPr>
        <xdr:cNvPr id="76" name="Line 82"/>
        <xdr:cNvSpPr>
          <a:spLocks/>
        </xdr:cNvSpPr>
      </xdr:nvSpPr>
      <xdr:spPr>
        <a:xfrm flipH="1">
          <a:off x="3448050" y="10353675"/>
          <a:ext cx="733425" cy="1905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323850</xdr:rowOff>
    </xdr:from>
    <xdr:to>
      <xdr:col>7</xdr:col>
      <xdr:colOff>1162050</xdr:colOff>
      <xdr:row>31</xdr:row>
      <xdr:rowOff>352425</xdr:rowOff>
    </xdr:to>
    <xdr:sp>
      <xdr:nvSpPr>
        <xdr:cNvPr id="77" name="Line 83"/>
        <xdr:cNvSpPr>
          <a:spLocks/>
        </xdr:cNvSpPr>
      </xdr:nvSpPr>
      <xdr:spPr>
        <a:xfrm>
          <a:off x="6496050" y="10353675"/>
          <a:ext cx="45720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31</xdr:row>
      <xdr:rowOff>2266950</xdr:rowOff>
    </xdr:from>
    <xdr:to>
      <xdr:col>8</xdr:col>
      <xdr:colOff>552450</xdr:colOff>
      <xdr:row>31</xdr:row>
      <xdr:rowOff>2771775</xdr:rowOff>
    </xdr:to>
    <xdr:sp>
      <xdr:nvSpPr>
        <xdr:cNvPr id="78" name="Line 84"/>
        <xdr:cNvSpPr>
          <a:spLocks/>
        </xdr:cNvSpPr>
      </xdr:nvSpPr>
      <xdr:spPr>
        <a:xfrm flipH="1" flipV="1">
          <a:off x="7515225" y="12296775"/>
          <a:ext cx="0" cy="5048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31</xdr:row>
      <xdr:rowOff>2743200</xdr:rowOff>
    </xdr:from>
    <xdr:to>
      <xdr:col>12</xdr:col>
      <xdr:colOff>628650</xdr:colOff>
      <xdr:row>31</xdr:row>
      <xdr:rowOff>3000375</xdr:rowOff>
    </xdr:to>
    <xdr:sp>
      <xdr:nvSpPr>
        <xdr:cNvPr id="79" name="Text Box 85"/>
        <xdr:cNvSpPr txBox="1">
          <a:spLocks noChangeArrowheads="1"/>
        </xdr:cNvSpPr>
      </xdr:nvSpPr>
      <xdr:spPr>
        <a:xfrm>
          <a:off x="7515225" y="12773025"/>
          <a:ext cx="3009900" cy="2476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査定者が各数量について確認を行なうこと。</a:t>
          </a:r>
        </a:p>
      </xdr:txBody>
    </xdr:sp>
    <xdr:clientData/>
  </xdr:twoCellAnchor>
  <xdr:twoCellAnchor>
    <xdr:from>
      <xdr:col>5</xdr:col>
      <xdr:colOff>390525</xdr:colOff>
      <xdr:row>26</xdr:row>
      <xdr:rowOff>142875</xdr:rowOff>
    </xdr:from>
    <xdr:to>
      <xdr:col>6</xdr:col>
      <xdr:colOff>76200</xdr:colOff>
      <xdr:row>27</xdr:row>
      <xdr:rowOff>66675</xdr:rowOff>
    </xdr:to>
    <xdr:sp>
      <xdr:nvSpPr>
        <xdr:cNvPr id="80" name="Oval 86"/>
        <xdr:cNvSpPr>
          <a:spLocks/>
        </xdr:cNvSpPr>
      </xdr:nvSpPr>
      <xdr:spPr>
        <a:xfrm>
          <a:off x="4810125" y="8315325"/>
          <a:ext cx="371475" cy="2952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27</xdr:row>
      <xdr:rowOff>76200</xdr:rowOff>
    </xdr:from>
    <xdr:to>
      <xdr:col>5</xdr:col>
      <xdr:colOff>447675</xdr:colOff>
      <xdr:row>28</xdr:row>
      <xdr:rowOff>323850</xdr:rowOff>
    </xdr:to>
    <xdr:sp>
      <xdr:nvSpPr>
        <xdr:cNvPr id="81" name="Line 87"/>
        <xdr:cNvSpPr>
          <a:spLocks/>
        </xdr:cNvSpPr>
      </xdr:nvSpPr>
      <xdr:spPr>
        <a:xfrm flipV="1">
          <a:off x="4295775" y="8620125"/>
          <a:ext cx="571500" cy="6191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1266825</xdr:colOff>
      <xdr:row>28</xdr:row>
      <xdr:rowOff>200025</xdr:rowOff>
    </xdr:from>
    <xdr:to>
      <xdr:col>4</xdr:col>
      <xdr:colOff>228600</xdr:colOff>
      <xdr:row>29</xdr:row>
      <xdr:rowOff>209550</xdr:rowOff>
    </xdr:to>
    <xdr:sp>
      <xdr:nvSpPr>
        <xdr:cNvPr id="82" name="Text Box 88"/>
        <xdr:cNvSpPr txBox="1">
          <a:spLocks noChangeArrowheads="1"/>
        </xdr:cNvSpPr>
      </xdr:nvSpPr>
      <xdr:spPr>
        <a:xfrm>
          <a:off x="1266825" y="9115425"/>
          <a:ext cx="286702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１００万円未満の小規模工事の設計見積りについては、経費を５０％以下とすること。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447675</xdr:colOff>
      <xdr:row>15</xdr:row>
      <xdr:rowOff>9525</xdr:rowOff>
    </xdr:from>
    <xdr:to>
      <xdr:col>12</xdr:col>
      <xdr:colOff>228600</xdr:colOff>
      <xdr:row>15</xdr:row>
      <xdr:rowOff>361950</xdr:rowOff>
    </xdr:to>
    <xdr:sp>
      <xdr:nvSpPr>
        <xdr:cNvPr id="83" name="Oval 89"/>
        <xdr:cNvSpPr>
          <a:spLocks/>
        </xdr:cNvSpPr>
      </xdr:nvSpPr>
      <xdr:spPr>
        <a:xfrm>
          <a:off x="8934450" y="4095750"/>
          <a:ext cx="1190625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66675</xdr:rowOff>
    </xdr:from>
    <xdr:to>
      <xdr:col>10</xdr:col>
      <xdr:colOff>447675</xdr:colOff>
      <xdr:row>15</xdr:row>
      <xdr:rowOff>114300</xdr:rowOff>
    </xdr:to>
    <xdr:sp>
      <xdr:nvSpPr>
        <xdr:cNvPr id="84" name="Line 90"/>
        <xdr:cNvSpPr>
          <a:spLocks/>
        </xdr:cNvSpPr>
      </xdr:nvSpPr>
      <xdr:spPr>
        <a:xfrm>
          <a:off x="8486775" y="3810000"/>
          <a:ext cx="447675" cy="390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9525</xdr:rowOff>
    </xdr:from>
    <xdr:to>
      <xdr:col>12</xdr:col>
      <xdr:colOff>552450</xdr:colOff>
      <xdr:row>14</xdr:row>
      <xdr:rowOff>85725</xdr:rowOff>
    </xdr:to>
    <xdr:sp>
      <xdr:nvSpPr>
        <xdr:cNvPr id="85" name="Text Box 91"/>
        <xdr:cNvSpPr txBox="1">
          <a:spLocks noChangeArrowheads="1"/>
        </xdr:cNvSpPr>
      </xdr:nvSpPr>
      <xdr:spPr>
        <a:xfrm>
          <a:off x="8353425" y="3067050"/>
          <a:ext cx="2095500" cy="76200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単価の根拠を記入。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　見積り金額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*0.9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建設物価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○○参照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県歩掛り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○○参照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H7" sqref="H7:H10"/>
    </sheetView>
  </sheetViews>
  <sheetFormatPr defaultColWidth="9.00390625" defaultRowHeight="13.5"/>
  <cols>
    <col min="1" max="1" width="24.25390625" style="1" customWidth="1"/>
    <col min="2" max="4" width="9.00390625" style="1" customWidth="1"/>
    <col min="5" max="5" width="6.75390625" style="1" customWidth="1"/>
    <col min="6" max="7" width="9.00390625" style="1" customWidth="1"/>
    <col min="8" max="8" width="15.375" style="1" customWidth="1"/>
    <col min="9" max="9" width="10.75390625" style="1" customWidth="1"/>
    <col min="10" max="13" width="9.25390625" style="1" customWidth="1"/>
    <col min="14" max="16384" width="9.00390625" style="1" customWidth="1"/>
  </cols>
  <sheetData>
    <row r="1" ht="13.5">
      <c r="A1" s="1" t="s">
        <v>95</v>
      </c>
    </row>
    <row r="2" spans="1:13" ht="2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1:13" ht="13.5">
      <c r="K3" s="46" t="s">
        <v>2</v>
      </c>
      <c r="L3" s="90"/>
      <c r="M3" s="91"/>
    </row>
    <row r="4" spans="1:13" ht="13.5">
      <c r="A4" s="89" t="s">
        <v>97</v>
      </c>
      <c r="B4" s="89"/>
      <c r="C4" s="89"/>
      <c r="D4" s="89"/>
      <c r="J4" s="40"/>
      <c r="K4" s="2" t="s">
        <v>18</v>
      </c>
      <c r="L4" s="14" t="s">
        <v>19</v>
      </c>
      <c r="M4" s="14" t="s">
        <v>3</v>
      </c>
    </row>
    <row r="5" spans="10:13" ht="24.75" customHeight="1">
      <c r="J5" s="40"/>
      <c r="K5" s="67"/>
      <c r="L5" s="67"/>
      <c r="M5" s="67"/>
    </row>
    <row r="6" spans="8:13" ht="24.75" customHeight="1" thickBot="1">
      <c r="H6" s="43" t="s">
        <v>98</v>
      </c>
      <c r="I6" s="43"/>
      <c r="J6" s="40"/>
      <c r="K6" s="88"/>
      <c r="L6" s="88"/>
      <c r="M6" s="88"/>
    </row>
    <row r="7" spans="1:13" ht="13.5" customHeight="1" thickTop="1">
      <c r="A7" s="68" t="s">
        <v>11</v>
      </c>
      <c r="B7" s="70" t="s">
        <v>21</v>
      </c>
      <c r="C7" s="71"/>
      <c r="D7" s="71"/>
      <c r="E7" s="71"/>
      <c r="F7" s="71"/>
      <c r="G7" s="71"/>
      <c r="H7" s="73" t="s">
        <v>12</v>
      </c>
      <c r="I7" s="75"/>
      <c r="J7" s="76"/>
      <c r="K7" s="76"/>
      <c r="L7" s="76"/>
      <c r="M7" s="77"/>
    </row>
    <row r="8" spans="1:13" ht="13.5">
      <c r="A8" s="69"/>
      <c r="B8" s="72"/>
      <c r="C8" s="72"/>
      <c r="D8" s="72"/>
      <c r="E8" s="72"/>
      <c r="F8" s="72"/>
      <c r="G8" s="72"/>
      <c r="H8" s="74"/>
      <c r="I8" s="78"/>
      <c r="J8" s="79"/>
      <c r="K8" s="79"/>
      <c r="L8" s="79"/>
      <c r="M8" s="80"/>
    </row>
    <row r="9" spans="1:13" ht="13.5">
      <c r="A9" s="69"/>
      <c r="B9" s="72"/>
      <c r="C9" s="72"/>
      <c r="D9" s="72"/>
      <c r="E9" s="72"/>
      <c r="F9" s="72"/>
      <c r="G9" s="72"/>
      <c r="H9" s="74"/>
      <c r="I9" s="78"/>
      <c r="J9" s="79"/>
      <c r="K9" s="79"/>
      <c r="L9" s="79"/>
      <c r="M9" s="80"/>
    </row>
    <row r="10" spans="1:13" ht="13.5">
      <c r="A10" s="69"/>
      <c r="B10" s="72"/>
      <c r="C10" s="72"/>
      <c r="D10" s="72"/>
      <c r="E10" s="72"/>
      <c r="F10" s="72"/>
      <c r="G10" s="72"/>
      <c r="H10" s="74"/>
      <c r="I10" s="81"/>
      <c r="J10" s="82"/>
      <c r="K10" s="82"/>
      <c r="L10" s="82"/>
      <c r="M10" s="83"/>
    </row>
    <row r="11" spans="1:13" ht="35.25" customHeight="1">
      <c r="A11" s="4" t="s">
        <v>13</v>
      </c>
      <c r="B11" s="66"/>
      <c r="C11" s="66"/>
      <c r="D11" s="66"/>
      <c r="E11" s="66"/>
      <c r="F11" s="66"/>
      <c r="G11" s="67" t="s">
        <v>16</v>
      </c>
      <c r="H11" s="67"/>
      <c r="I11" s="84" t="s">
        <v>30</v>
      </c>
      <c r="J11" s="85"/>
      <c r="K11" s="85"/>
      <c r="L11" s="85"/>
      <c r="M11" s="86"/>
    </row>
    <row r="12" spans="1:13" ht="35.25" customHeight="1">
      <c r="A12" s="4" t="s">
        <v>14</v>
      </c>
      <c r="B12" s="66"/>
      <c r="C12" s="66"/>
      <c r="D12" s="66"/>
      <c r="E12" s="66"/>
      <c r="F12" s="66"/>
      <c r="G12" s="67" t="s">
        <v>26</v>
      </c>
      <c r="H12" s="67"/>
      <c r="I12" s="46"/>
      <c r="J12" s="47"/>
      <c r="K12" s="48"/>
      <c r="L12" s="2" t="s">
        <v>24</v>
      </c>
      <c r="M12" s="5" t="s">
        <v>25</v>
      </c>
    </row>
    <row r="13" spans="1:13" ht="27" customHeight="1" thickBot="1">
      <c r="A13" s="53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27" customHeight="1" thickTop="1">
      <c r="A14" s="56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7" customHeight="1" thickBot="1">
      <c r="A15" s="57" t="s">
        <v>20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9.25" customHeight="1" thickTop="1">
      <c r="A16" s="7" t="s">
        <v>4</v>
      </c>
      <c r="B16" s="3" t="s">
        <v>5</v>
      </c>
      <c r="C16" s="3" t="s">
        <v>6</v>
      </c>
      <c r="D16" s="3" t="s">
        <v>1</v>
      </c>
      <c r="E16" s="3" t="s">
        <v>7</v>
      </c>
      <c r="F16" s="3" t="s">
        <v>8</v>
      </c>
      <c r="G16" s="3" t="s">
        <v>9</v>
      </c>
      <c r="H16" s="3" t="s">
        <v>10</v>
      </c>
      <c r="I16" s="58" t="s">
        <v>23</v>
      </c>
      <c r="J16" s="61"/>
      <c r="K16" s="58" t="s">
        <v>22</v>
      </c>
      <c r="L16" s="59"/>
      <c r="M16" s="60"/>
    </row>
    <row r="17" spans="1:13" ht="29.25" customHeight="1">
      <c r="A17" s="8"/>
      <c r="B17" s="6"/>
      <c r="C17" s="6"/>
      <c r="D17" s="6"/>
      <c r="E17" s="6"/>
      <c r="F17" s="6"/>
      <c r="G17" s="6"/>
      <c r="H17" s="6"/>
      <c r="I17" s="49"/>
      <c r="J17" s="50"/>
      <c r="K17" s="9"/>
      <c r="L17" s="10"/>
      <c r="M17" s="11"/>
    </row>
    <row r="18" spans="1:13" ht="29.25" customHeight="1">
      <c r="A18" s="8"/>
      <c r="B18" s="6"/>
      <c r="C18" s="6"/>
      <c r="D18" s="6"/>
      <c r="E18" s="6"/>
      <c r="F18" s="6"/>
      <c r="G18" s="6"/>
      <c r="H18" s="6"/>
      <c r="I18" s="49"/>
      <c r="J18" s="50"/>
      <c r="K18" s="9"/>
      <c r="L18" s="10"/>
      <c r="M18" s="11"/>
    </row>
    <row r="19" spans="1:13" ht="29.25" customHeight="1">
      <c r="A19" s="8"/>
      <c r="B19" s="6"/>
      <c r="C19" s="6"/>
      <c r="D19" s="6"/>
      <c r="E19" s="6"/>
      <c r="F19" s="6"/>
      <c r="G19" s="6"/>
      <c r="H19" s="6"/>
      <c r="I19" s="49"/>
      <c r="J19" s="50"/>
      <c r="K19" s="9"/>
      <c r="L19" s="10"/>
      <c r="M19" s="11"/>
    </row>
    <row r="20" spans="1:13" ht="29.25" customHeight="1">
      <c r="A20" s="8"/>
      <c r="B20" s="6"/>
      <c r="C20" s="6"/>
      <c r="D20" s="6"/>
      <c r="E20" s="6"/>
      <c r="F20" s="6"/>
      <c r="G20" s="6"/>
      <c r="H20" s="6"/>
      <c r="I20" s="49"/>
      <c r="J20" s="50"/>
      <c r="K20" s="9"/>
      <c r="L20" s="10"/>
      <c r="M20" s="11"/>
    </row>
    <row r="21" spans="1:13" ht="29.25" customHeight="1">
      <c r="A21" s="8"/>
      <c r="B21" s="6"/>
      <c r="C21" s="6"/>
      <c r="D21" s="6"/>
      <c r="E21" s="6"/>
      <c r="F21" s="6"/>
      <c r="G21" s="6"/>
      <c r="H21" s="6"/>
      <c r="I21" s="49"/>
      <c r="J21" s="50"/>
      <c r="K21" s="9"/>
      <c r="L21" s="10"/>
      <c r="M21" s="11"/>
    </row>
    <row r="22" spans="1:13" ht="29.25" customHeight="1">
      <c r="A22" s="8"/>
      <c r="B22" s="6"/>
      <c r="C22" s="6"/>
      <c r="D22" s="6"/>
      <c r="E22" s="6"/>
      <c r="F22" s="6"/>
      <c r="G22" s="6"/>
      <c r="H22" s="6"/>
      <c r="I22" s="49"/>
      <c r="J22" s="50"/>
      <c r="K22" s="9"/>
      <c r="L22" s="10"/>
      <c r="M22" s="11"/>
    </row>
    <row r="23" spans="1:13" ht="29.25" customHeight="1">
      <c r="A23" s="8"/>
      <c r="B23" s="6"/>
      <c r="C23" s="6"/>
      <c r="D23" s="6"/>
      <c r="E23" s="6"/>
      <c r="F23" s="6"/>
      <c r="G23" s="6"/>
      <c r="H23" s="6"/>
      <c r="I23" s="49"/>
      <c r="J23" s="50"/>
      <c r="K23" s="9"/>
      <c r="L23" s="10"/>
      <c r="M23" s="11"/>
    </row>
    <row r="24" spans="1:13" ht="29.25" customHeight="1">
      <c r="A24" s="44"/>
      <c r="B24" s="14"/>
      <c r="C24" s="14"/>
      <c r="D24" s="14"/>
      <c r="E24" s="14"/>
      <c r="F24" s="14"/>
      <c r="G24" s="14"/>
      <c r="H24" s="14"/>
      <c r="I24" s="51"/>
      <c r="J24" s="52"/>
      <c r="K24" s="41"/>
      <c r="L24" s="42"/>
      <c r="M24" s="45"/>
    </row>
    <row r="25" spans="1:13" ht="29.25" customHeight="1">
      <c r="A25" s="8"/>
      <c r="B25" s="6"/>
      <c r="C25" s="6"/>
      <c r="D25" s="6"/>
      <c r="E25" s="6"/>
      <c r="F25" s="6"/>
      <c r="G25" s="6"/>
      <c r="H25" s="6"/>
      <c r="I25" s="49"/>
      <c r="J25" s="50"/>
      <c r="K25" s="9"/>
      <c r="L25" s="10"/>
      <c r="M25" s="11"/>
    </row>
    <row r="26" spans="1:13" ht="29.25" customHeight="1">
      <c r="A26" s="8"/>
      <c r="B26" s="6"/>
      <c r="C26" s="6"/>
      <c r="D26" s="6"/>
      <c r="E26" s="6"/>
      <c r="F26" s="6"/>
      <c r="G26" s="6"/>
      <c r="H26" s="6"/>
      <c r="I26" s="49"/>
      <c r="J26" s="50"/>
      <c r="K26" s="9"/>
      <c r="L26" s="10"/>
      <c r="M26" s="11"/>
    </row>
    <row r="27" spans="1:13" ht="29.25" customHeight="1">
      <c r="A27" s="8"/>
      <c r="B27" s="6"/>
      <c r="C27" s="6"/>
      <c r="D27" s="6"/>
      <c r="E27" s="6"/>
      <c r="F27" s="6"/>
      <c r="G27" s="6"/>
      <c r="H27" s="6"/>
      <c r="I27" s="49"/>
      <c r="J27" s="50"/>
      <c r="K27" s="9"/>
      <c r="L27" s="10"/>
      <c r="M27" s="11"/>
    </row>
    <row r="28" spans="1:13" ht="29.25" customHeight="1">
      <c r="A28" s="8"/>
      <c r="B28" s="6"/>
      <c r="C28" s="6"/>
      <c r="D28" s="6"/>
      <c r="E28" s="6"/>
      <c r="F28" s="6"/>
      <c r="G28" s="6"/>
      <c r="H28" s="6"/>
      <c r="I28" s="49"/>
      <c r="J28" s="50"/>
      <c r="K28" s="9"/>
      <c r="L28" s="10"/>
      <c r="M28" s="11"/>
    </row>
    <row r="29" spans="1:13" ht="29.25" customHeight="1">
      <c r="A29" s="8"/>
      <c r="B29" s="6"/>
      <c r="C29" s="6"/>
      <c r="D29" s="6"/>
      <c r="E29" s="6"/>
      <c r="F29" s="6"/>
      <c r="G29" s="6"/>
      <c r="H29" s="6"/>
      <c r="I29" s="49"/>
      <c r="J29" s="50"/>
      <c r="K29" s="9"/>
      <c r="L29" s="10"/>
      <c r="M29" s="11"/>
    </row>
    <row r="30" spans="1:13" ht="29.25" customHeight="1">
      <c r="A30" s="8"/>
      <c r="B30" s="6"/>
      <c r="C30" s="6"/>
      <c r="D30" s="6"/>
      <c r="E30" s="6"/>
      <c r="F30" s="6"/>
      <c r="G30" s="6"/>
      <c r="H30" s="6"/>
      <c r="I30" s="49"/>
      <c r="J30" s="50"/>
      <c r="K30" s="9"/>
      <c r="L30" s="10"/>
      <c r="M30" s="11"/>
    </row>
    <row r="31" spans="1:13" ht="29.25" customHeight="1">
      <c r="A31" s="4" t="s">
        <v>27</v>
      </c>
      <c r="B31" s="6"/>
      <c r="C31" s="6"/>
      <c r="D31" s="6"/>
      <c r="E31" s="6"/>
      <c r="F31" s="6"/>
      <c r="G31" s="6"/>
      <c r="H31" s="6"/>
      <c r="I31" s="49"/>
      <c r="J31" s="50"/>
      <c r="K31" s="9"/>
      <c r="L31" s="10"/>
      <c r="M31" s="11"/>
    </row>
    <row r="32" spans="1:13" ht="299.25" customHeight="1" thickBot="1">
      <c r="A32" s="62" t="s">
        <v>28</v>
      </c>
      <c r="B32" s="63"/>
      <c r="C32" s="63"/>
      <c r="D32" s="63"/>
      <c r="E32" s="63"/>
      <c r="F32" s="63"/>
      <c r="G32" s="63"/>
      <c r="H32" s="63"/>
      <c r="I32" s="64" t="s">
        <v>29</v>
      </c>
      <c r="J32" s="65"/>
      <c r="K32" s="12"/>
      <c r="L32" s="12"/>
      <c r="M32" s="13"/>
    </row>
    <row r="33" ht="14.25" thickTop="1"/>
  </sheetData>
  <sheetProtection/>
  <mergeCells count="38">
    <mergeCell ref="A2:M2"/>
    <mergeCell ref="K5:K6"/>
    <mergeCell ref="L5:L6"/>
    <mergeCell ref="M5:M6"/>
    <mergeCell ref="A4:D4"/>
    <mergeCell ref="K3:M3"/>
    <mergeCell ref="A7:A10"/>
    <mergeCell ref="B7:G10"/>
    <mergeCell ref="H7:H10"/>
    <mergeCell ref="B11:F11"/>
    <mergeCell ref="I7:M10"/>
    <mergeCell ref="I11:M11"/>
    <mergeCell ref="I22:J22"/>
    <mergeCell ref="I23:J23"/>
    <mergeCell ref="I20:J20"/>
    <mergeCell ref="B12:F12"/>
    <mergeCell ref="G11:H11"/>
    <mergeCell ref="G12:H12"/>
    <mergeCell ref="A15:M15"/>
    <mergeCell ref="K16:M16"/>
    <mergeCell ref="I16:J16"/>
    <mergeCell ref="A32:H32"/>
    <mergeCell ref="I32:J32"/>
    <mergeCell ref="I17:J17"/>
    <mergeCell ref="I18:J18"/>
    <mergeCell ref="I19:J19"/>
    <mergeCell ref="I26:J26"/>
    <mergeCell ref="I21:J21"/>
    <mergeCell ref="I12:K12"/>
    <mergeCell ref="I28:J28"/>
    <mergeCell ref="I29:J29"/>
    <mergeCell ref="I30:J30"/>
    <mergeCell ref="I31:J31"/>
    <mergeCell ref="I24:J24"/>
    <mergeCell ref="I25:J25"/>
    <mergeCell ref="I27:J27"/>
    <mergeCell ref="A13:M13"/>
    <mergeCell ref="A14:M14"/>
  </mergeCells>
  <printOptions horizontalCentered="1" verticalCentered="1"/>
  <pageMargins left="0.41" right="0.39" top="0.984251968503937" bottom="0.41" header="0.5118110236220472" footer="0.2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24.25390625" style="1" customWidth="1"/>
    <col min="2" max="4" width="9.00390625" style="1" customWidth="1"/>
    <col min="5" max="5" width="6.75390625" style="1" customWidth="1"/>
    <col min="6" max="7" width="9.00390625" style="1" customWidth="1"/>
    <col min="8" max="8" width="15.375" style="1" customWidth="1"/>
    <col min="9" max="9" width="10.75390625" style="1" customWidth="1"/>
    <col min="10" max="13" width="9.25390625" style="1" customWidth="1"/>
    <col min="14" max="16384" width="9.00390625" style="1" customWidth="1"/>
  </cols>
  <sheetData>
    <row r="1" ht="13.5">
      <c r="A1" s="1" t="s">
        <v>95</v>
      </c>
    </row>
    <row r="2" spans="1:13" ht="26.25" customHeight="1">
      <c r="A2" s="87" t="s">
        <v>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0:13" ht="13.5">
      <c r="J3" s="40"/>
      <c r="K3" s="46" t="s">
        <v>94</v>
      </c>
      <c r="L3" s="90"/>
      <c r="M3" s="91"/>
    </row>
    <row r="4" spans="1:13" ht="13.5">
      <c r="A4" s="89" t="s">
        <v>100</v>
      </c>
      <c r="B4" s="89"/>
      <c r="C4" s="89"/>
      <c r="D4" s="89"/>
      <c r="J4" s="40"/>
      <c r="K4" s="2" t="s">
        <v>18</v>
      </c>
      <c r="L4" s="14" t="s">
        <v>19</v>
      </c>
      <c r="M4" s="14" t="s">
        <v>3</v>
      </c>
    </row>
    <row r="5" spans="10:13" ht="24.75" customHeight="1">
      <c r="J5" s="40"/>
      <c r="K5" s="67"/>
      <c r="L5" s="67"/>
      <c r="M5" s="67"/>
    </row>
    <row r="6" spans="8:13" ht="24.75" customHeight="1" thickBot="1">
      <c r="H6" s="43" t="s">
        <v>99</v>
      </c>
      <c r="I6" s="43"/>
      <c r="J6" s="40"/>
      <c r="K6" s="88"/>
      <c r="L6" s="88"/>
      <c r="M6" s="88"/>
    </row>
    <row r="7" spans="1:13" ht="13.5" customHeight="1" thickTop="1">
      <c r="A7" s="68" t="s">
        <v>11</v>
      </c>
      <c r="B7" s="92" t="s">
        <v>33</v>
      </c>
      <c r="C7" s="93"/>
      <c r="D7" s="93"/>
      <c r="E7" s="93"/>
      <c r="F7" s="93"/>
      <c r="G7" s="94"/>
      <c r="H7" s="73" t="s">
        <v>12</v>
      </c>
      <c r="I7" s="75" t="s">
        <v>34</v>
      </c>
      <c r="J7" s="76"/>
      <c r="K7" s="76"/>
      <c r="L7" s="76"/>
      <c r="M7" s="77"/>
    </row>
    <row r="8" spans="1:13" ht="13.5">
      <c r="A8" s="69"/>
      <c r="B8" s="95"/>
      <c r="C8" s="96"/>
      <c r="D8" s="96"/>
      <c r="E8" s="96"/>
      <c r="F8" s="96"/>
      <c r="G8" s="97"/>
      <c r="H8" s="74"/>
      <c r="I8" s="78"/>
      <c r="J8" s="79"/>
      <c r="K8" s="79"/>
      <c r="L8" s="79"/>
      <c r="M8" s="80"/>
    </row>
    <row r="9" spans="1:13" ht="13.5">
      <c r="A9" s="69"/>
      <c r="B9" s="95"/>
      <c r="C9" s="96"/>
      <c r="D9" s="96"/>
      <c r="E9" s="96"/>
      <c r="F9" s="96"/>
      <c r="G9" s="97"/>
      <c r="H9" s="74"/>
      <c r="I9" s="78"/>
      <c r="J9" s="79"/>
      <c r="K9" s="79"/>
      <c r="L9" s="79"/>
      <c r="M9" s="80"/>
    </row>
    <row r="10" spans="1:13" ht="13.5">
      <c r="A10" s="69"/>
      <c r="B10" s="51"/>
      <c r="C10" s="98"/>
      <c r="D10" s="98"/>
      <c r="E10" s="98"/>
      <c r="F10" s="98"/>
      <c r="G10" s="52"/>
      <c r="H10" s="74"/>
      <c r="I10" s="81"/>
      <c r="J10" s="82"/>
      <c r="K10" s="82"/>
      <c r="L10" s="82"/>
      <c r="M10" s="83"/>
    </row>
    <row r="11" spans="1:13" ht="35.25" customHeight="1">
      <c r="A11" s="4" t="s">
        <v>13</v>
      </c>
      <c r="B11" s="66" t="s">
        <v>93</v>
      </c>
      <c r="C11" s="66"/>
      <c r="D11" s="66"/>
      <c r="E11" s="66"/>
      <c r="F11" s="66"/>
      <c r="G11" s="67" t="s">
        <v>16</v>
      </c>
      <c r="H11" s="67"/>
      <c r="I11" s="84" t="s">
        <v>96</v>
      </c>
      <c r="J11" s="85"/>
      <c r="K11" s="85"/>
      <c r="L11" s="85"/>
      <c r="M11" s="86"/>
    </row>
    <row r="12" spans="1:13" ht="35.25" customHeight="1">
      <c r="A12" s="4" t="s">
        <v>14</v>
      </c>
      <c r="B12" s="101" t="s">
        <v>83</v>
      </c>
      <c r="C12" s="102"/>
      <c r="D12" s="102"/>
      <c r="E12" s="102"/>
      <c r="F12" s="103"/>
      <c r="G12" s="67" t="s">
        <v>26</v>
      </c>
      <c r="H12" s="67"/>
      <c r="I12" s="110" t="s">
        <v>84</v>
      </c>
      <c r="J12" s="111"/>
      <c r="K12" s="112"/>
      <c r="L12" s="2" t="s">
        <v>31</v>
      </c>
      <c r="M12" s="5" t="s">
        <v>35</v>
      </c>
    </row>
    <row r="13" spans="1:13" ht="27" customHeight="1" thickBot="1">
      <c r="A13" s="53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27" customHeight="1" thickTop="1">
      <c r="A14" s="56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7" customHeight="1" thickBot="1">
      <c r="A15" s="57" t="s">
        <v>20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9.25" customHeight="1" thickTop="1">
      <c r="A16" s="7" t="s">
        <v>4</v>
      </c>
      <c r="B16" s="3" t="s">
        <v>5</v>
      </c>
      <c r="C16" s="3" t="s">
        <v>6</v>
      </c>
      <c r="D16" s="3" t="s">
        <v>1</v>
      </c>
      <c r="E16" s="3" t="s">
        <v>7</v>
      </c>
      <c r="F16" s="3" t="s">
        <v>8</v>
      </c>
      <c r="G16" s="3" t="s">
        <v>9</v>
      </c>
      <c r="H16" s="3" t="s">
        <v>10</v>
      </c>
      <c r="I16" s="58" t="s">
        <v>23</v>
      </c>
      <c r="J16" s="61"/>
      <c r="K16" s="58" t="s">
        <v>87</v>
      </c>
      <c r="L16" s="59"/>
      <c r="M16" s="60"/>
    </row>
    <row r="17" spans="1:13" ht="29.25" customHeight="1">
      <c r="A17" s="27" t="s">
        <v>36</v>
      </c>
      <c r="B17" s="25"/>
      <c r="C17" s="25" t="s">
        <v>60</v>
      </c>
      <c r="D17" s="25"/>
      <c r="E17" s="20" t="s">
        <v>38</v>
      </c>
      <c r="F17" s="19">
        <v>14</v>
      </c>
      <c r="G17" s="30" t="s">
        <v>67</v>
      </c>
      <c r="H17" s="32">
        <f>1400*F17</f>
        <v>19600</v>
      </c>
      <c r="I17" s="99">
        <f>1389*F17</f>
        <v>19446</v>
      </c>
      <c r="J17" s="100"/>
      <c r="K17" s="104" t="s">
        <v>69</v>
      </c>
      <c r="L17" s="105"/>
      <c r="M17" s="106"/>
    </row>
    <row r="18" spans="1:13" ht="29.25" customHeight="1">
      <c r="A18" s="27" t="s">
        <v>37</v>
      </c>
      <c r="B18" s="25" t="s">
        <v>61</v>
      </c>
      <c r="C18" s="25" t="s">
        <v>60</v>
      </c>
      <c r="D18" s="25"/>
      <c r="E18" s="20" t="s">
        <v>66</v>
      </c>
      <c r="F18" s="19">
        <v>7.2</v>
      </c>
      <c r="G18" s="30" t="s">
        <v>89</v>
      </c>
      <c r="H18" s="32">
        <f>4400*F18</f>
        <v>31680</v>
      </c>
      <c r="I18" s="99">
        <f>4170*F18</f>
        <v>30024</v>
      </c>
      <c r="J18" s="100"/>
      <c r="K18" s="104" t="s">
        <v>70</v>
      </c>
      <c r="L18" s="105"/>
      <c r="M18" s="106"/>
    </row>
    <row r="19" spans="1:13" ht="29.25" customHeight="1">
      <c r="A19" s="27" t="s">
        <v>44</v>
      </c>
      <c r="B19" s="25" t="s">
        <v>45</v>
      </c>
      <c r="C19" s="25"/>
      <c r="D19" s="25"/>
      <c r="E19" s="26" t="s">
        <v>51</v>
      </c>
      <c r="F19" s="19">
        <v>20</v>
      </c>
      <c r="G19" s="30" t="s">
        <v>68</v>
      </c>
      <c r="H19" s="32">
        <f>282*F19</f>
        <v>5640</v>
      </c>
      <c r="I19" s="99">
        <f>280*F19</f>
        <v>5600</v>
      </c>
      <c r="J19" s="100"/>
      <c r="K19" s="104" t="s">
        <v>71</v>
      </c>
      <c r="L19" s="105"/>
      <c r="M19" s="106"/>
    </row>
    <row r="20" spans="1:13" ht="29.25" customHeight="1">
      <c r="A20" s="27" t="s">
        <v>46</v>
      </c>
      <c r="B20" s="25" t="s">
        <v>48</v>
      </c>
      <c r="C20" s="25" t="s">
        <v>43</v>
      </c>
      <c r="D20" s="25"/>
      <c r="E20" s="26" t="s">
        <v>40</v>
      </c>
      <c r="F20" s="19">
        <v>20</v>
      </c>
      <c r="G20" s="30" t="s">
        <v>81</v>
      </c>
      <c r="H20" s="32">
        <f>8500*F20</f>
        <v>170000</v>
      </c>
      <c r="I20" s="99">
        <f>8200*F20</f>
        <v>164000</v>
      </c>
      <c r="J20" s="100"/>
      <c r="K20" s="104" t="s">
        <v>72</v>
      </c>
      <c r="L20" s="105"/>
      <c r="M20" s="106"/>
    </row>
    <row r="21" spans="1:13" ht="29.25" customHeight="1">
      <c r="A21" s="27" t="s">
        <v>47</v>
      </c>
      <c r="B21" s="25" t="s">
        <v>49</v>
      </c>
      <c r="C21" s="25" t="s">
        <v>50</v>
      </c>
      <c r="D21" s="25"/>
      <c r="E21" s="26" t="s">
        <v>42</v>
      </c>
      <c r="F21" s="19">
        <v>4</v>
      </c>
      <c r="G21" s="30" t="s">
        <v>79</v>
      </c>
      <c r="H21" s="32">
        <f>8000*F21</f>
        <v>32000</v>
      </c>
      <c r="I21" s="99">
        <f>7500*F21</f>
        <v>30000</v>
      </c>
      <c r="J21" s="100"/>
      <c r="K21" s="104" t="s">
        <v>75</v>
      </c>
      <c r="L21" s="105"/>
      <c r="M21" s="106"/>
    </row>
    <row r="22" spans="1:13" ht="29.25" customHeight="1">
      <c r="A22" s="33" t="s">
        <v>62</v>
      </c>
      <c r="B22" s="34" t="s">
        <v>49</v>
      </c>
      <c r="C22" s="34" t="s">
        <v>41</v>
      </c>
      <c r="D22" s="34"/>
      <c r="E22" s="35" t="s">
        <v>42</v>
      </c>
      <c r="F22" s="36">
        <v>12</v>
      </c>
      <c r="G22" s="37" t="s">
        <v>80</v>
      </c>
      <c r="H22" s="32">
        <f>2000*F22</f>
        <v>24000</v>
      </c>
      <c r="I22" s="99">
        <f>1900*F22</f>
        <v>22800</v>
      </c>
      <c r="J22" s="100"/>
      <c r="K22" s="119" t="s">
        <v>85</v>
      </c>
      <c r="L22" s="120"/>
      <c r="M22" s="121"/>
    </row>
    <row r="23" spans="1:13" ht="29.25" customHeight="1" thickBot="1">
      <c r="A23" s="27" t="s">
        <v>63</v>
      </c>
      <c r="B23" s="25" t="s">
        <v>64</v>
      </c>
      <c r="C23" s="25"/>
      <c r="D23" s="25"/>
      <c r="E23" s="26" t="s">
        <v>66</v>
      </c>
      <c r="F23" s="25">
        <v>0.3</v>
      </c>
      <c r="G23" s="30" t="s">
        <v>76</v>
      </c>
      <c r="H23" s="32">
        <f>14000*F23</f>
        <v>4200</v>
      </c>
      <c r="I23" s="99">
        <f>14000*F23</f>
        <v>4200</v>
      </c>
      <c r="J23" s="100"/>
      <c r="K23" s="104" t="s">
        <v>73</v>
      </c>
      <c r="L23" s="105"/>
      <c r="M23" s="106"/>
    </row>
    <row r="24" spans="1:13" ht="29.25" customHeight="1" thickTop="1">
      <c r="A24" s="7" t="s">
        <v>4</v>
      </c>
      <c r="B24" s="3" t="s">
        <v>5</v>
      </c>
      <c r="C24" s="3" t="s">
        <v>6</v>
      </c>
      <c r="D24" s="3" t="s">
        <v>1</v>
      </c>
      <c r="E24" s="3" t="s">
        <v>7</v>
      </c>
      <c r="F24" s="3" t="s">
        <v>8</v>
      </c>
      <c r="G24" s="3" t="s">
        <v>9</v>
      </c>
      <c r="H24" s="3" t="s">
        <v>10</v>
      </c>
      <c r="I24" s="58" t="s">
        <v>23</v>
      </c>
      <c r="J24" s="61"/>
      <c r="K24" s="58" t="s">
        <v>32</v>
      </c>
      <c r="L24" s="59"/>
      <c r="M24" s="60"/>
    </row>
    <row r="25" spans="1:13" ht="29.25" customHeight="1">
      <c r="A25" s="27" t="s">
        <v>65</v>
      </c>
      <c r="B25" s="31" t="s">
        <v>86</v>
      </c>
      <c r="C25" s="25"/>
      <c r="D25" s="25"/>
      <c r="E25" s="26" t="s">
        <v>51</v>
      </c>
      <c r="F25" s="25">
        <v>8.6</v>
      </c>
      <c r="G25" s="30" t="s">
        <v>77</v>
      </c>
      <c r="H25" s="32">
        <f>2800*F25</f>
        <v>24080</v>
      </c>
      <c r="I25" s="99">
        <f>2512*F25</f>
        <v>21603.2</v>
      </c>
      <c r="J25" s="100"/>
      <c r="K25" s="104" t="s">
        <v>74</v>
      </c>
      <c r="L25" s="105"/>
      <c r="M25" s="106"/>
    </row>
    <row r="26" spans="1:13" ht="29.25" customHeight="1">
      <c r="A26" s="27" t="s">
        <v>78</v>
      </c>
      <c r="B26" s="31"/>
      <c r="C26" s="25"/>
      <c r="D26" s="25"/>
      <c r="E26" s="26"/>
      <c r="F26" s="25"/>
      <c r="G26" s="30"/>
      <c r="H26" s="21">
        <f>H17+H18+H19+H20+H21+H22+H23+H25</f>
        <v>311200</v>
      </c>
      <c r="I26" s="99">
        <f>I17+I18+I19+I20+I21+I22+I23+I25</f>
        <v>297673.2</v>
      </c>
      <c r="J26" s="100"/>
      <c r="K26" s="107"/>
      <c r="L26" s="108"/>
      <c r="M26" s="109"/>
    </row>
    <row r="27" spans="1:13" ht="29.25" customHeight="1">
      <c r="A27" s="18" t="s">
        <v>52</v>
      </c>
      <c r="B27" s="25"/>
      <c r="C27" s="25"/>
      <c r="D27" s="25"/>
      <c r="E27" s="26" t="s">
        <v>53</v>
      </c>
      <c r="F27" s="39">
        <v>50</v>
      </c>
      <c r="G27" s="29"/>
      <c r="H27" s="21">
        <f>H26*0.5</f>
        <v>155600</v>
      </c>
      <c r="I27" s="99">
        <f>I26*0.5</f>
        <v>148836.6</v>
      </c>
      <c r="J27" s="100"/>
      <c r="K27" s="104" t="s">
        <v>90</v>
      </c>
      <c r="L27" s="105"/>
      <c r="M27" s="106"/>
    </row>
    <row r="28" spans="1:13" ht="29.25" customHeight="1">
      <c r="A28" s="18" t="s">
        <v>56</v>
      </c>
      <c r="B28" s="28" t="s">
        <v>39</v>
      </c>
      <c r="C28" s="28" t="s">
        <v>59</v>
      </c>
      <c r="D28" s="25"/>
      <c r="E28" s="26" t="s">
        <v>57</v>
      </c>
      <c r="F28" s="25">
        <v>2</v>
      </c>
      <c r="G28" s="30" t="s">
        <v>58</v>
      </c>
      <c r="H28" s="21">
        <v>100000</v>
      </c>
      <c r="I28" s="99">
        <v>80000</v>
      </c>
      <c r="J28" s="100"/>
      <c r="K28" s="107"/>
      <c r="L28" s="108"/>
      <c r="M28" s="109"/>
    </row>
    <row r="29" spans="1:13" ht="29.25" customHeight="1">
      <c r="A29" s="18" t="s">
        <v>54</v>
      </c>
      <c r="B29" s="25"/>
      <c r="C29" s="25"/>
      <c r="D29" s="25"/>
      <c r="E29" s="26"/>
      <c r="F29" s="25"/>
      <c r="G29" s="29"/>
      <c r="H29" s="38" t="s">
        <v>82</v>
      </c>
      <c r="I29" s="117" t="s">
        <v>91</v>
      </c>
      <c r="J29" s="118"/>
      <c r="K29" s="22"/>
      <c r="L29" s="23"/>
      <c r="M29" s="24"/>
    </row>
    <row r="30" spans="1:13" ht="29.25" customHeight="1">
      <c r="A30" s="18" t="s">
        <v>55</v>
      </c>
      <c r="B30" s="25"/>
      <c r="C30" s="25"/>
      <c r="D30" s="25"/>
      <c r="E30" s="26"/>
      <c r="F30" s="25"/>
      <c r="G30" s="29"/>
      <c r="H30" s="21">
        <f>560000*0.05</f>
        <v>28000</v>
      </c>
      <c r="I30" s="99">
        <f>520000*0.05</f>
        <v>26000</v>
      </c>
      <c r="J30" s="100"/>
      <c r="K30" s="22"/>
      <c r="L30" s="23"/>
      <c r="M30" s="24"/>
    </row>
    <row r="31" spans="1:13" ht="29.25" customHeight="1">
      <c r="A31" s="4" t="s">
        <v>27</v>
      </c>
      <c r="B31" s="16"/>
      <c r="C31" s="16"/>
      <c r="D31" s="16"/>
      <c r="E31" s="17"/>
      <c r="F31" s="16"/>
      <c r="G31" s="15"/>
      <c r="H31" s="21">
        <f>560000*1.05</f>
        <v>588000</v>
      </c>
      <c r="I31" s="99">
        <f>520000*1.05</f>
        <v>546000</v>
      </c>
      <c r="J31" s="100"/>
      <c r="K31" s="9"/>
      <c r="L31" s="10"/>
      <c r="M31" s="11"/>
    </row>
    <row r="32" spans="1:13" ht="299.25" customHeight="1" thickBot="1">
      <c r="A32" s="62" t="s">
        <v>28</v>
      </c>
      <c r="B32" s="63"/>
      <c r="C32" s="63"/>
      <c r="D32" s="63"/>
      <c r="E32" s="63"/>
      <c r="F32" s="63"/>
      <c r="G32" s="63"/>
      <c r="H32" s="63"/>
      <c r="I32" s="113" t="s">
        <v>88</v>
      </c>
      <c r="J32" s="114"/>
      <c r="K32" s="115"/>
      <c r="L32" s="115"/>
      <c r="M32" s="116"/>
    </row>
    <row r="33" ht="14.25" thickTop="1"/>
  </sheetData>
  <sheetProtection/>
  <mergeCells count="50">
    <mergeCell ref="K3:M3"/>
    <mergeCell ref="I32:M32"/>
    <mergeCell ref="I23:J23"/>
    <mergeCell ref="K23:M23"/>
    <mergeCell ref="I29:J29"/>
    <mergeCell ref="I30:J30"/>
    <mergeCell ref="I31:J31"/>
    <mergeCell ref="K22:M22"/>
    <mergeCell ref="K25:M25"/>
    <mergeCell ref="K26:M26"/>
    <mergeCell ref="K28:M28"/>
    <mergeCell ref="K27:M27"/>
    <mergeCell ref="A32:H32"/>
    <mergeCell ref="I12:K12"/>
    <mergeCell ref="I28:J28"/>
    <mergeCell ref="I24:J24"/>
    <mergeCell ref="I25:J25"/>
    <mergeCell ref="I26:J26"/>
    <mergeCell ref="I27:J27"/>
    <mergeCell ref="I19:J19"/>
    <mergeCell ref="I16:J16"/>
    <mergeCell ref="I21:J21"/>
    <mergeCell ref="I22:J22"/>
    <mergeCell ref="K24:M24"/>
    <mergeCell ref="I20:J20"/>
    <mergeCell ref="K17:M17"/>
    <mergeCell ref="K18:M18"/>
    <mergeCell ref="K19:M19"/>
    <mergeCell ref="K20:M20"/>
    <mergeCell ref="K21:M21"/>
    <mergeCell ref="B11:F11"/>
    <mergeCell ref="I17:J17"/>
    <mergeCell ref="I18:J18"/>
    <mergeCell ref="B12:F12"/>
    <mergeCell ref="G11:H11"/>
    <mergeCell ref="G12:H12"/>
    <mergeCell ref="A13:M13"/>
    <mergeCell ref="A14:M14"/>
    <mergeCell ref="A15:M15"/>
    <mergeCell ref="K16:M16"/>
    <mergeCell ref="I7:M10"/>
    <mergeCell ref="I11:M11"/>
    <mergeCell ref="A2:M2"/>
    <mergeCell ref="K5:K6"/>
    <mergeCell ref="L5:L6"/>
    <mergeCell ref="M5:M6"/>
    <mergeCell ref="A4:D4"/>
    <mergeCell ref="A7:A10"/>
    <mergeCell ref="B7:G10"/>
    <mergeCell ref="H7:H10"/>
  </mergeCells>
  <printOptions horizontalCentered="1" verticalCentered="1"/>
  <pageMargins left="0.41" right="0.39" top="0.984251968503937" bottom="0.41" header="0.5118110236220472" footer="0.2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建設工事設計見積書</dc:title>
  <dc:subject/>
  <dc:creator>安曇野市</dc:creator>
  <cp:keywords/>
  <dc:description/>
  <cp:lastModifiedBy>master</cp:lastModifiedBy>
  <cp:lastPrinted>2009-02-25T05:04:30Z</cp:lastPrinted>
  <dcterms:created xsi:type="dcterms:W3CDTF">2004-03-15T05:30:34Z</dcterms:created>
  <dcterms:modified xsi:type="dcterms:W3CDTF">2019-05-10T01:19:34Z</dcterms:modified>
  <cp:category/>
  <cp:version/>
  <cp:contentType/>
  <cp:contentStatus/>
</cp:coreProperties>
</file>