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0.1.24\組織\02政策部\01政策経営課\02統計係\02統計係\03統計資料収集・公表・普及\02毎月人口異動調査(30年)\★市ホームページ公表資料\人口台帳（安曇野市作成）\"/>
    </mc:Choice>
  </mc:AlternateContent>
  <bookViews>
    <workbookView xWindow="14505" yWindow="32760" windowWidth="14310" windowHeight="12780" firstSheet="1" activeTab="2"/>
  </bookViews>
  <sheets>
    <sheet name="利用上の注意" sheetId="5" r:id="rId1"/>
    <sheet name="2024年 毎月人口異動調査結果（世帯数,人口等）" sheetId="6" r:id="rId2"/>
    <sheet name="2024年 毎月人口異動調査結果（転入、転出）" sheetId="7" r:id="rId3"/>
    <sheet name="2024年 毎月人口異動調査結果（出生、死亡等）" sheetId="8" r:id="rId4"/>
  </sheets>
  <definedNames>
    <definedName name="_xlnm.Print_Area" localSheetId="3">'2024年 毎月人口異動調査結果（出生、死亡等）'!$A$1:$M$17</definedName>
    <definedName name="_xlnm.Print_Area" localSheetId="1">'2024年 毎月人口異動調査結果（世帯数,人口等）'!$A$1:$P$17</definedName>
    <definedName name="_xlnm.Print_Area" localSheetId="2">'2024年 毎月人口異動調査結果（転入、転出）'!$A$1:$S$17</definedName>
    <definedName name="_xlnm.Print_Area" localSheetId="0">利用上の注意!$A$1:$B$8</definedName>
  </definedNames>
  <calcPr calcId="162913"/>
</workbook>
</file>

<file path=xl/calcChain.xml><?xml version="1.0" encoding="utf-8"?>
<calcChain xmlns="http://schemas.openxmlformats.org/spreadsheetml/2006/main">
  <c r="K7" i="8" l="1"/>
  <c r="K8" i="8"/>
  <c r="K9" i="8"/>
  <c r="K10" i="8"/>
  <c r="K11" i="8"/>
  <c r="K12" i="8"/>
  <c r="K13" i="8"/>
  <c r="K14" i="8"/>
  <c r="K15" i="8"/>
  <c r="K16" i="8"/>
  <c r="K6" i="8"/>
  <c r="K5" i="8"/>
  <c r="H6" i="8"/>
  <c r="H7" i="8"/>
  <c r="H8" i="8"/>
  <c r="H9" i="8"/>
  <c r="H10" i="8"/>
  <c r="H11" i="8"/>
  <c r="H12" i="8"/>
  <c r="H13" i="8"/>
  <c r="H14" i="8"/>
  <c r="H15" i="8"/>
  <c r="H16" i="8"/>
  <c r="H5" i="8"/>
  <c r="J16" i="6"/>
  <c r="M15" i="6" l="1"/>
  <c r="J15" i="6"/>
  <c r="M11" i="6" l="1"/>
  <c r="J11" i="6"/>
  <c r="M10" i="6" l="1"/>
  <c r="J10" i="6"/>
  <c r="I17" i="8" l="1"/>
  <c r="J17" i="8"/>
  <c r="H17" i="8"/>
  <c r="I8" i="6" l="1"/>
  <c r="H8" i="6"/>
  <c r="G8" i="6"/>
  <c r="F8" i="6"/>
  <c r="D17" i="7" l="1"/>
  <c r="C17" i="7"/>
  <c r="B17" i="7"/>
  <c r="J17" i="7" l="1"/>
  <c r="I17" i="7"/>
  <c r="H17" i="7"/>
  <c r="S17" i="7"/>
  <c r="R17" i="7"/>
  <c r="Q17" i="7"/>
  <c r="P17" i="7"/>
  <c r="O17" i="7"/>
  <c r="N17" i="7"/>
  <c r="F7" i="6" l="1"/>
  <c r="F6" i="6"/>
  <c r="I6" i="6"/>
  <c r="I7" i="6"/>
  <c r="H6" i="6"/>
  <c r="H7" i="6"/>
  <c r="G6" i="6"/>
  <c r="G7" i="6"/>
  <c r="I9" i="6"/>
  <c r="I10" i="6"/>
  <c r="I11" i="6"/>
  <c r="I12" i="6"/>
  <c r="I13" i="6"/>
  <c r="I14" i="6"/>
  <c r="I15" i="6"/>
  <c r="I16" i="6"/>
  <c r="H9" i="6"/>
  <c r="H10" i="6"/>
  <c r="H11" i="6"/>
  <c r="H12" i="6"/>
  <c r="H13" i="6"/>
  <c r="H14" i="6"/>
  <c r="H15" i="6"/>
  <c r="H16" i="6"/>
  <c r="G9" i="6"/>
  <c r="G10" i="6"/>
  <c r="G11" i="6"/>
  <c r="G12" i="6"/>
  <c r="G13" i="6"/>
  <c r="G14" i="6"/>
  <c r="G15" i="6"/>
  <c r="G16" i="6"/>
  <c r="F10" i="6"/>
  <c r="F11" i="6"/>
  <c r="F12" i="6"/>
  <c r="F13" i="6"/>
  <c r="F14" i="6"/>
  <c r="F15" i="6"/>
  <c r="F16" i="6"/>
  <c r="F9" i="6"/>
  <c r="B5" i="7" l="1"/>
  <c r="G17" i="6" l="1"/>
  <c r="J17" i="6"/>
  <c r="E17" i="8" l="1"/>
  <c r="B17" i="8"/>
  <c r="M17" i="8" l="1"/>
  <c r="L17" i="8"/>
  <c r="K17" i="8"/>
  <c r="G17" i="8"/>
  <c r="F17" i="8"/>
  <c r="D17" i="8"/>
  <c r="C17" i="8"/>
  <c r="M17" i="7" l="1"/>
  <c r="L17" i="7"/>
  <c r="K17" i="7"/>
  <c r="G17" i="7"/>
  <c r="F17" i="7"/>
  <c r="E17" i="7"/>
  <c r="P17" i="6"/>
  <c r="O17" i="6"/>
  <c r="N17" i="6"/>
  <c r="M17" i="6"/>
  <c r="L17" i="6"/>
  <c r="K17" i="6"/>
  <c r="I17" i="6"/>
  <c r="H17" i="6"/>
  <c r="F17" i="6"/>
</calcChain>
</file>

<file path=xl/sharedStrings.xml><?xml version="1.0" encoding="utf-8"?>
<sst xmlns="http://schemas.openxmlformats.org/spreadsheetml/2006/main" count="73" uniqueCount="33">
  <si>
    <t>（利用上の注意）</t>
    <phoneticPr fontId="2"/>
  </si>
  <si>
    <t>●推計人口は、外国人を含む国勢調査による人口に毎月の自然動態及び社会動態を加減して算出していることから、住民基本台帳による人口より実態に近い資料として、各種白書や国際機関の人口分析、経済分析等の基礎資料として利用されています。</t>
    <rPh sb="37" eb="39">
      <t>カゲン</t>
    </rPh>
    <phoneticPr fontId="2"/>
  </si>
  <si>
    <t>●推計人口は、5年ごとに実施される国勢調査の人口を基準に、人口動態（出生・死亡・転入・転出・職権記載・職権消除）の数値を加減して算出されていますので、住民基本台帳による人口とは値が異なります。</t>
    <rPh sb="8" eb="9">
      <t>ネン</t>
    </rPh>
    <rPh sb="12" eb="14">
      <t>ジッシ</t>
    </rPh>
    <rPh sb="25" eb="27">
      <t>キジュン</t>
    </rPh>
    <rPh sb="40" eb="42">
      <t>テンニュウ</t>
    </rPh>
    <rPh sb="43" eb="45">
      <t>テンシュツ</t>
    </rPh>
    <rPh sb="46" eb="48">
      <t>ショッケン</t>
    </rPh>
    <rPh sb="48" eb="50">
      <t>キサイ</t>
    </rPh>
    <rPh sb="51" eb="53">
      <t>ショッケン</t>
    </rPh>
    <rPh sb="53" eb="55">
      <t>ショウジョ</t>
    </rPh>
    <rPh sb="60" eb="62">
      <t>カゲン</t>
    </rPh>
    <phoneticPr fontId="2"/>
  </si>
  <si>
    <t>世帯数</t>
    <phoneticPr fontId="2"/>
  </si>
  <si>
    <t>人口総数</t>
    <phoneticPr fontId="2"/>
  </si>
  <si>
    <t>男性</t>
    <phoneticPr fontId="2"/>
  </si>
  <si>
    <t>女性</t>
    <phoneticPr fontId="2"/>
  </si>
  <si>
    <t>合計</t>
  </si>
  <si>
    <t>月</t>
    <rPh sb="0" eb="1">
      <t>ツキ</t>
    </rPh>
    <phoneticPr fontId="2"/>
  </si>
  <si>
    <t>合計(翌月1日現在）</t>
    <rPh sb="0" eb="2">
      <t>ゴウケイ</t>
    </rPh>
    <rPh sb="3" eb="5">
      <t>ヨクゲツ</t>
    </rPh>
    <rPh sb="6" eb="7">
      <t>ニチ</t>
    </rPh>
    <rPh sb="7" eb="9">
      <t>ゲンザイ</t>
    </rPh>
    <phoneticPr fontId="2"/>
  </si>
  <si>
    <t>対前月</t>
    <rPh sb="0" eb="1">
      <t>タイ</t>
    </rPh>
    <rPh sb="1" eb="3">
      <t>ゼンゲツ</t>
    </rPh>
    <phoneticPr fontId="7"/>
  </si>
  <si>
    <t>世帯数</t>
    <rPh sb="0" eb="3">
      <t>セタイスウ</t>
    </rPh>
    <phoneticPr fontId="7"/>
  </si>
  <si>
    <t>人口総数</t>
    <rPh sb="0" eb="2">
      <t>ジンコウ</t>
    </rPh>
    <rPh sb="2" eb="4">
      <t>ソウスウ</t>
    </rPh>
    <phoneticPr fontId="7"/>
  </si>
  <si>
    <t>男性</t>
    <rPh sb="0" eb="2">
      <t>ダンセイ</t>
    </rPh>
    <phoneticPr fontId="7"/>
  </si>
  <si>
    <t>女性</t>
    <rPh sb="0" eb="2">
      <t>ジョセイ</t>
    </rPh>
    <phoneticPr fontId="7"/>
  </si>
  <si>
    <t>総数</t>
    <rPh sb="0" eb="2">
      <t>ソウスウ</t>
    </rPh>
    <phoneticPr fontId="7"/>
  </si>
  <si>
    <t>その他増減</t>
    <rPh sb="2" eb="3">
      <t>タ</t>
    </rPh>
    <rPh sb="3" eb="5">
      <t>ゾウゲン</t>
    </rPh>
    <phoneticPr fontId="7"/>
  </si>
  <si>
    <t>自然増減</t>
    <rPh sb="0" eb="2">
      <t>シゼン</t>
    </rPh>
    <rPh sb="2" eb="4">
      <t>ゾウゲン</t>
    </rPh>
    <phoneticPr fontId="7"/>
  </si>
  <si>
    <t>社会増減</t>
    <rPh sb="0" eb="2">
      <t>シャカイ</t>
    </rPh>
    <rPh sb="2" eb="4">
      <t>ゾウゲン</t>
    </rPh>
    <phoneticPr fontId="7"/>
  </si>
  <si>
    <t>転入（県外）</t>
    <rPh sb="0" eb="2">
      <t>テンニュウ</t>
    </rPh>
    <rPh sb="3" eb="5">
      <t>ケンガイ</t>
    </rPh>
    <phoneticPr fontId="7"/>
  </si>
  <si>
    <t>転出（県外）</t>
    <rPh sb="0" eb="2">
      <t>テンシュツ</t>
    </rPh>
    <rPh sb="3" eb="5">
      <t>ケンガイ</t>
    </rPh>
    <phoneticPr fontId="7"/>
  </si>
  <si>
    <t>出生</t>
    <rPh sb="0" eb="2">
      <t>シュッショウ</t>
    </rPh>
    <phoneticPr fontId="7"/>
  </si>
  <si>
    <t>死亡</t>
    <rPh sb="0" eb="2">
      <t>シボウ</t>
    </rPh>
    <phoneticPr fontId="7"/>
  </si>
  <si>
    <t>記載</t>
    <rPh sb="0" eb="2">
      <t>キサイ</t>
    </rPh>
    <phoneticPr fontId="7"/>
  </si>
  <si>
    <t>消除</t>
    <rPh sb="0" eb="2">
      <t>ショウジョ</t>
    </rPh>
    <phoneticPr fontId="7"/>
  </si>
  <si>
    <t>●この推計結果は、令和2年10月1日現在で実施された国勢調査の人口を基準に、毎月の人口動態の数値を加減したものです。</t>
    <rPh sb="3" eb="5">
      <t>スイケイ</t>
    </rPh>
    <rPh sb="5" eb="7">
      <t>ケッカ</t>
    </rPh>
    <rPh sb="9" eb="11">
      <t>レイワ</t>
    </rPh>
    <rPh sb="12" eb="13">
      <t>ネン</t>
    </rPh>
    <rPh sb="15" eb="16">
      <t>ガツ</t>
    </rPh>
    <rPh sb="17" eb="18">
      <t>ニチ</t>
    </rPh>
    <rPh sb="18" eb="20">
      <t>ゲンザイ</t>
    </rPh>
    <rPh sb="21" eb="23">
      <t>ジッシ</t>
    </rPh>
    <rPh sb="26" eb="28">
      <t>コクセイ</t>
    </rPh>
    <rPh sb="28" eb="30">
      <t>チョウサ</t>
    </rPh>
    <rPh sb="31" eb="33">
      <t>ジンコウ</t>
    </rPh>
    <rPh sb="34" eb="36">
      <t>キジュン</t>
    </rPh>
    <rPh sb="38" eb="40">
      <t>マイツキ</t>
    </rPh>
    <rPh sb="41" eb="43">
      <t>ジンコウ</t>
    </rPh>
    <rPh sb="43" eb="45">
      <t>ドウタイ</t>
    </rPh>
    <rPh sb="46" eb="48">
      <t>スウチ</t>
    </rPh>
    <rPh sb="49" eb="51">
      <t>カゲン</t>
    </rPh>
    <phoneticPr fontId="2"/>
  </si>
  <si>
    <t>令和６年（2024年） 安曇野市毎月人口異動調査結果（世帯数、人口、対前月、自然増減、社会増減、その他増減）</t>
    <rPh sb="0" eb="2">
      <t>レイワ</t>
    </rPh>
    <rPh sb="3" eb="4">
      <t>ネン</t>
    </rPh>
    <rPh sb="9" eb="10">
      <t>ネン</t>
    </rPh>
    <rPh sb="12" eb="15">
      <t>アズミノ</t>
    </rPh>
    <rPh sb="15" eb="16">
      <t>シ</t>
    </rPh>
    <rPh sb="16" eb="20">
      <t>マイツキジンコウ</t>
    </rPh>
    <rPh sb="20" eb="24">
      <t>イドウチョウサ</t>
    </rPh>
    <rPh sb="24" eb="26">
      <t>ケッカ</t>
    </rPh>
    <rPh sb="27" eb="30">
      <t>セタイスウ</t>
    </rPh>
    <rPh sb="31" eb="33">
      <t>ジンコウ</t>
    </rPh>
    <rPh sb="34" eb="35">
      <t>タイ</t>
    </rPh>
    <rPh sb="35" eb="37">
      <t>ゼンゲツ</t>
    </rPh>
    <rPh sb="38" eb="40">
      <t>シゼン</t>
    </rPh>
    <rPh sb="40" eb="42">
      <t>ゾウゲン</t>
    </rPh>
    <rPh sb="43" eb="45">
      <t>シャカイ</t>
    </rPh>
    <rPh sb="45" eb="47">
      <t>ゾウゲン</t>
    </rPh>
    <rPh sb="50" eb="51">
      <t>タ</t>
    </rPh>
    <rPh sb="51" eb="53">
      <t>ゾウゲン</t>
    </rPh>
    <phoneticPr fontId="7"/>
  </si>
  <si>
    <t>令和６年（2024年） 安曇野市毎月人口異動調査結果（転入、転出）</t>
    <rPh sb="0" eb="2">
      <t>レイワ</t>
    </rPh>
    <rPh sb="3" eb="4">
      <t>ネン</t>
    </rPh>
    <rPh sb="9" eb="10">
      <t>ネン</t>
    </rPh>
    <rPh sb="12" eb="15">
      <t>アズミノ</t>
    </rPh>
    <rPh sb="15" eb="16">
      <t>シ</t>
    </rPh>
    <rPh sb="16" eb="26">
      <t>マイツキジンコウイドウチョウサケッカ</t>
    </rPh>
    <rPh sb="27" eb="29">
      <t>テンニュウ</t>
    </rPh>
    <rPh sb="30" eb="32">
      <t>テンシュツ</t>
    </rPh>
    <phoneticPr fontId="7"/>
  </si>
  <si>
    <t>転入(総数）</t>
    <rPh sb="0" eb="2">
      <t>テンニュウ</t>
    </rPh>
    <rPh sb="3" eb="5">
      <t>ソウスウ</t>
    </rPh>
    <phoneticPr fontId="7"/>
  </si>
  <si>
    <t>転入（県内）</t>
    <rPh sb="0" eb="2">
      <t>テンニュウ</t>
    </rPh>
    <rPh sb="3" eb="4">
      <t>ケン</t>
    </rPh>
    <rPh sb="4" eb="5">
      <t>ナイ</t>
    </rPh>
    <phoneticPr fontId="7"/>
  </si>
  <si>
    <t>転出（総数）</t>
    <rPh sb="0" eb="2">
      <t>テンシュツ</t>
    </rPh>
    <rPh sb="3" eb="5">
      <t>ソウスウ</t>
    </rPh>
    <phoneticPr fontId="7"/>
  </si>
  <si>
    <t>転出（県内）</t>
    <rPh sb="0" eb="2">
      <t>テンシュツ</t>
    </rPh>
    <rPh sb="3" eb="5">
      <t>ケンナイ</t>
    </rPh>
    <phoneticPr fontId="7"/>
  </si>
  <si>
    <t>令和６年（2024年） 安曇野市毎月人口異動調査結果（出生、死亡等）</t>
    <rPh sb="0" eb="2">
      <t>レイワ</t>
    </rPh>
    <rPh sb="3" eb="4">
      <t>ネン</t>
    </rPh>
    <rPh sb="9" eb="10">
      <t>ネン</t>
    </rPh>
    <rPh sb="12" eb="15">
      <t>アズミノ</t>
    </rPh>
    <rPh sb="15" eb="16">
      <t>シ</t>
    </rPh>
    <rPh sb="16" eb="26">
      <t>マイツキジンコウイドウチョウサケッカ</t>
    </rPh>
    <rPh sb="27" eb="29">
      <t>シュッショウ</t>
    </rPh>
    <rPh sb="30" eb="32">
      <t>シボウ</t>
    </rPh>
    <rPh sb="32" eb="33">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</si>
</sst>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scheme val="minor"/>
    </font>
    <font>
      <sz val="11"/>
      <color theme="1"/>
      <name val="ＭＳ Ｐゴシック"/>
      <family val="3"/>
      <charset val="128"/>
    </font>
    <font>
      <sz val="6"/>
      <name val="ＭＳ Ｐゴシック"/>
      <family val="3"/>
      <charset val="128"/>
      <scheme val="minor"/>
    </font>
    <font>
      <sz val="10"/>
      <color indexed="8"/>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41">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6">
    <xf numFmtId="0" fontId="0" fillId="0" borderId="0" xfId="0">
      <alignment vertical="center"/>
    </xf>
    <xf numFmtId="0" fontId="1" fillId="0" borderId="0" xfId="0" applyFont="1" applyAlignment="1">
      <alignment horizontal="left" vertical="center" wrapText="1"/>
    </xf>
    <xf numFmtId="0" fontId="0" fillId="0" borderId="0" xfId="0" applyFont="1">
      <alignment vertical="center"/>
    </xf>
    <xf numFmtId="38" fontId="5" fillId="2" borderId="1" xfId="1" applyFont="1" applyFill="1" applyBorder="1" applyAlignment="1">
      <alignment horizontal="right" vertical="center" wrapText="1"/>
    </xf>
    <xf numFmtId="38" fontId="5" fillId="2" borderId="2" xfId="1" applyFont="1" applyFill="1" applyBorder="1" applyAlignment="1">
      <alignment horizontal="right" vertical="center" wrapText="1"/>
    </xf>
    <xf numFmtId="38" fontId="5" fillId="2" borderId="3" xfId="1" applyFont="1" applyFill="1" applyBorder="1" applyAlignment="1">
      <alignment horizontal="right" vertical="center" wrapText="1"/>
    </xf>
    <xf numFmtId="38" fontId="5" fillId="2" borderId="4" xfId="1" applyFont="1" applyFill="1" applyBorder="1" applyAlignment="1">
      <alignment horizontal="right" vertical="center" wrapText="1"/>
    </xf>
    <xf numFmtId="38" fontId="5" fillId="2" borderId="5"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4" xfId="1" applyFont="1" applyFill="1" applyBorder="1" applyAlignment="1">
      <alignment vertical="center" wrapText="1"/>
    </xf>
    <xf numFmtId="38" fontId="5" fillId="2" borderId="5" xfId="1" applyFont="1" applyFill="1" applyBorder="1" applyAlignment="1">
      <alignment vertical="center" wrapText="1"/>
    </xf>
    <xf numFmtId="0" fontId="6" fillId="0" borderId="0" xfId="0" applyFont="1" applyAlignment="1">
      <alignmen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right" vertical="center" wrapText="1"/>
    </xf>
    <xf numFmtId="0" fontId="5" fillId="2" borderId="9" xfId="0" applyNumberFormat="1" applyFont="1" applyFill="1" applyBorder="1" applyAlignment="1">
      <alignment horizontal="right" vertical="center" wrapText="1"/>
    </xf>
    <xf numFmtId="0" fontId="5" fillId="2" borderId="4" xfId="0" applyNumberFormat="1" applyFont="1" applyFill="1" applyBorder="1" applyAlignment="1">
      <alignment horizontal="right" vertical="center" wrapText="1"/>
    </xf>
    <xf numFmtId="0" fontId="5" fillId="2" borderId="10" xfId="0" applyNumberFormat="1" applyFont="1" applyFill="1" applyBorder="1" applyAlignment="1">
      <alignment horizontal="right" vertical="center" wrapText="1"/>
    </xf>
    <xf numFmtId="0" fontId="0" fillId="0" borderId="0" xfId="0" applyFont="1" applyAlignment="1">
      <alignment horizontal="right" vertical="center"/>
    </xf>
    <xf numFmtId="0" fontId="5" fillId="2" borderId="1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0" fillId="0" borderId="7" xfId="0" applyFont="1" applyBorder="1" applyAlignment="1">
      <alignment horizontal="right" vertical="center"/>
    </xf>
    <xf numFmtId="0" fontId="0" fillId="0" borderId="14" xfId="0" applyFont="1" applyBorder="1" applyAlignment="1">
      <alignment horizontal="right" vertical="center"/>
    </xf>
    <xf numFmtId="0" fontId="0" fillId="0" borderId="15" xfId="0" applyFont="1" applyBorder="1" applyAlignment="1">
      <alignment horizontal="right" vertical="center"/>
    </xf>
    <xf numFmtId="0" fontId="0" fillId="0" borderId="0" xfId="0" applyFont="1" applyBorder="1" applyAlignment="1">
      <alignment horizontal="right" vertical="center"/>
    </xf>
    <xf numFmtId="0" fontId="0" fillId="0" borderId="0" xfId="0" applyFont="1" applyBorder="1">
      <alignment vertical="center"/>
    </xf>
    <xf numFmtId="0" fontId="0" fillId="0" borderId="0" xfId="0" applyFont="1" applyBorder="1" applyAlignment="1">
      <alignment horizontal="right" vertical="center"/>
    </xf>
    <xf numFmtId="0" fontId="0" fillId="0" borderId="0" xfId="0" applyBorder="1">
      <alignment vertical="center"/>
    </xf>
    <xf numFmtId="38" fontId="5" fillId="2" borderId="21" xfId="1" applyFont="1" applyFill="1" applyBorder="1" applyAlignment="1">
      <alignment horizontal="right" vertical="center" wrapText="1"/>
    </xf>
    <xf numFmtId="38" fontId="5" fillId="2" borderId="22" xfId="1" applyFont="1" applyFill="1" applyBorder="1" applyAlignment="1">
      <alignment horizontal="right" vertical="center" wrapText="1"/>
    </xf>
    <xf numFmtId="38" fontId="5" fillId="2" borderId="20" xfId="1" applyFont="1" applyFill="1" applyBorder="1" applyAlignment="1">
      <alignment horizontal="right" vertical="center" wrapText="1"/>
    </xf>
    <xf numFmtId="38" fontId="5" fillId="2" borderId="23" xfId="1" applyFont="1" applyFill="1" applyBorder="1" applyAlignment="1">
      <alignment horizontal="right" vertical="center" wrapText="1"/>
    </xf>
    <xf numFmtId="38" fontId="5" fillId="2" borderId="24" xfId="1" applyFont="1" applyFill="1" applyBorder="1" applyAlignment="1">
      <alignment horizontal="right" vertical="center" wrapText="1"/>
    </xf>
    <xf numFmtId="38" fontId="5" fillId="2" borderId="18" xfId="1" applyFont="1" applyFill="1" applyBorder="1" applyAlignment="1">
      <alignment horizontal="right" vertical="center" wrapText="1"/>
    </xf>
    <xf numFmtId="0" fontId="5" fillId="2" borderId="25" xfId="0" applyNumberFormat="1" applyFont="1" applyFill="1" applyBorder="1" applyAlignment="1">
      <alignment horizontal="right" vertical="center" wrapText="1"/>
    </xf>
    <xf numFmtId="38" fontId="0" fillId="0" borderId="12" xfId="0" applyNumberFormat="1" applyFont="1" applyBorder="1" applyAlignment="1">
      <alignment horizontal="right" vertical="center"/>
    </xf>
    <xf numFmtId="38" fontId="0" fillId="0" borderId="15" xfId="0" applyNumberFormat="1" applyFont="1" applyBorder="1" applyAlignment="1">
      <alignment horizontal="right" vertical="center"/>
    </xf>
    <xf numFmtId="0" fontId="8" fillId="2" borderId="9" xfId="0" applyFont="1" applyFill="1" applyBorder="1" applyAlignment="1">
      <alignment horizontal="center" vertical="center" wrapText="1"/>
    </xf>
    <xf numFmtId="38" fontId="0" fillId="0" borderId="14" xfId="0" applyNumberFormat="1" applyFont="1" applyBorder="1" applyAlignment="1">
      <alignment horizontal="right" vertical="center"/>
    </xf>
    <xf numFmtId="38" fontId="0" fillId="0" borderId="8" xfId="0" applyNumberFormat="1" applyFont="1" applyBorder="1" applyAlignment="1">
      <alignment horizontal="right" vertical="center"/>
    </xf>
    <xf numFmtId="38" fontId="0" fillId="0" borderId="16" xfId="0" applyNumberFormat="1" applyFont="1" applyBorder="1" applyAlignment="1">
      <alignment horizontal="right" vertical="center"/>
    </xf>
    <xf numFmtId="38" fontId="5" fillId="2" borderId="11" xfId="1" applyFont="1" applyFill="1" applyBorder="1" applyAlignment="1">
      <alignment horizontal="right" vertical="center" wrapText="1"/>
    </xf>
    <xf numFmtId="38" fontId="5" fillId="2" borderId="26" xfId="1" applyFont="1" applyFill="1" applyBorder="1" applyAlignment="1">
      <alignment horizontal="right" vertical="center" wrapText="1"/>
    </xf>
    <xf numFmtId="38" fontId="5" fillId="2" borderId="27" xfId="1" applyFont="1" applyFill="1" applyBorder="1" applyAlignment="1">
      <alignment horizontal="right" vertical="center" wrapText="1"/>
    </xf>
    <xf numFmtId="38" fontId="5" fillId="2" borderId="23" xfId="1" applyFont="1" applyFill="1" applyBorder="1" applyAlignment="1">
      <alignment vertical="center" wrapText="1"/>
    </xf>
    <xf numFmtId="38" fontId="5" fillId="2" borderId="21" xfId="1" applyFont="1" applyFill="1" applyBorder="1" applyAlignment="1">
      <alignment vertical="center" wrapText="1"/>
    </xf>
    <xf numFmtId="38" fontId="5" fillId="2" borderId="29" xfId="1" applyFont="1" applyFill="1" applyBorder="1" applyAlignment="1">
      <alignment horizontal="right" vertical="center" wrapText="1"/>
    </xf>
    <xf numFmtId="38" fontId="5" fillId="2" borderId="17" xfId="1" applyFont="1" applyFill="1" applyBorder="1" applyAlignment="1">
      <alignment horizontal="right" vertical="center" wrapText="1"/>
    </xf>
    <xf numFmtId="38" fontId="5" fillId="2" borderId="19" xfId="1" applyFont="1" applyFill="1" applyBorder="1" applyAlignment="1">
      <alignment horizontal="right" vertical="center" wrapText="1"/>
    </xf>
    <xf numFmtId="38" fontId="5" fillId="2" borderId="30" xfId="1" applyFont="1" applyFill="1" applyBorder="1" applyAlignment="1">
      <alignment horizontal="right" vertical="center" wrapText="1"/>
    </xf>
    <xf numFmtId="38" fontId="5" fillId="2" borderId="25" xfId="1" applyFont="1" applyFill="1" applyBorder="1" applyAlignment="1">
      <alignment horizontal="right" vertical="center" wrapText="1"/>
    </xf>
    <xf numFmtId="38" fontId="5" fillId="2" borderId="28" xfId="1" applyFont="1" applyFill="1" applyBorder="1" applyAlignment="1">
      <alignment horizontal="right" vertical="center" wrapText="1"/>
    </xf>
    <xf numFmtId="38" fontId="5" fillId="2" borderId="32" xfId="1" applyFont="1" applyFill="1" applyBorder="1" applyAlignment="1">
      <alignment horizontal="right" vertical="center" wrapText="1"/>
    </xf>
    <xf numFmtId="38" fontId="5" fillId="2" borderId="31" xfId="1" applyFont="1" applyFill="1" applyBorder="1" applyAlignment="1">
      <alignment horizontal="right" vertical="center" wrapText="1"/>
    </xf>
    <xf numFmtId="0" fontId="0" fillId="0" borderId="12" xfId="0" applyFont="1" applyBorder="1" applyAlignment="1">
      <alignment horizontal="right" vertical="center"/>
    </xf>
    <xf numFmtId="38" fontId="5" fillId="2" borderId="15" xfId="1" applyFont="1" applyFill="1" applyBorder="1" applyAlignment="1">
      <alignment horizontal="right" vertical="center" wrapText="1"/>
    </xf>
    <xf numFmtId="0" fontId="5" fillId="2" borderId="34" xfId="0" applyFont="1" applyFill="1" applyBorder="1" applyAlignment="1">
      <alignment horizontal="center" vertical="center" wrapText="1"/>
    </xf>
    <xf numFmtId="38" fontId="5" fillId="2" borderId="35" xfId="1" applyFont="1" applyFill="1" applyBorder="1" applyAlignment="1">
      <alignment horizontal="right" vertical="center" wrapText="1"/>
    </xf>
    <xf numFmtId="38" fontId="5" fillId="2" borderId="36" xfId="1" applyFont="1" applyFill="1" applyBorder="1" applyAlignment="1">
      <alignment horizontal="right" vertical="center" wrapText="1"/>
    </xf>
    <xf numFmtId="38" fontId="5" fillId="2" borderId="37" xfId="1" applyFont="1" applyFill="1" applyBorder="1" applyAlignment="1">
      <alignment horizontal="right" vertical="center" wrapText="1"/>
    </xf>
    <xf numFmtId="38" fontId="0" fillId="0" borderId="38" xfId="0" applyNumberFormat="1" applyFont="1" applyBorder="1" applyAlignment="1">
      <alignment horizontal="right" vertical="center"/>
    </xf>
    <xf numFmtId="38" fontId="5" fillId="2" borderId="16" xfId="1" applyFont="1" applyFill="1" applyBorder="1" applyAlignment="1">
      <alignment horizontal="right" vertical="center" wrapText="1"/>
    </xf>
    <xf numFmtId="38" fontId="5" fillId="2" borderId="39" xfId="1" applyFont="1" applyFill="1" applyBorder="1" applyAlignment="1">
      <alignment horizontal="right" vertical="center" wrapText="1"/>
    </xf>
    <xf numFmtId="38" fontId="5" fillId="2" borderId="40" xfId="1" applyFont="1" applyFill="1" applyBorder="1" applyAlignment="1">
      <alignment horizontal="right" vertical="center" wrapText="1"/>
    </xf>
    <xf numFmtId="1" fontId="5" fillId="2" borderId="19" xfId="1" applyNumberFormat="1" applyFont="1" applyFill="1" applyBorder="1" applyAlignment="1">
      <alignment horizontal="right" vertical="center" wrapText="1"/>
    </xf>
    <xf numFmtId="3" fontId="5" fillId="2" borderId="1" xfId="1" applyNumberFormat="1" applyFont="1" applyFill="1" applyBorder="1" applyAlignment="1">
      <alignment horizontal="right" vertical="center" wrapText="1"/>
    </xf>
    <xf numFmtId="1" fontId="5" fillId="2" borderId="4" xfId="1" applyNumberFormat="1" applyFont="1" applyFill="1" applyBorder="1" applyAlignment="1">
      <alignment horizontal="right" vertical="center" wrapText="1"/>
    </xf>
    <xf numFmtId="176" fontId="5" fillId="2" borderId="4" xfId="1" applyNumberFormat="1" applyFont="1" applyFill="1" applyBorder="1" applyAlignment="1">
      <alignment horizontal="right" vertical="center" wrapText="1"/>
    </xf>
    <xf numFmtId="176" fontId="5" fillId="2" borderId="25" xfId="1" applyNumberFormat="1" applyFont="1" applyFill="1" applyBorder="1" applyAlignment="1">
      <alignment horizontal="right" vertical="center" wrapText="1"/>
    </xf>
    <xf numFmtId="0" fontId="5" fillId="2" borderId="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0" fillId="0" borderId="0" xfId="0" applyFont="1" applyBorder="1" applyAlignment="1">
      <alignment horizontal="right" vertical="center"/>
    </xf>
    <xf numFmtId="0" fontId="5" fillId="2" borderId="33" xfId="0" applyFont="1" applyFill="1" applyBorder="1" applyAlignment="1">
      <alignment horizontal="center" vertical="center" wrapText="1"/>
    </xf>
  </cellXfs>
  <cellStyles count="2">
    <cellStyle name="桁区切り" xfId="1" builtinId="6"/>
    <cellStyle name="標準" xfId="0" builtinId="0"/>
  </cellStyles>
  <dxfs count="1">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showGridLines="0" showRowColHeaders="0" topLeftCell="A13" workbookViewId="0">
      <selection activeCell="A25" sqref="A25"/>
    </sheetView>
  </sheetViews>
  <sheetFormatPr defaultRowHeight="13.5" x14ac:dyDescent="0.15"/>
  <cols>
    <col min="1" max="1" width="123.875" style="11" customWidth="1"/>
    <col min="2" max="16384" width="9" style="11"/>
  </cols>
  <sheetData>
    <row r="1" spans="1:1" x14ac:dyDescent="0.15">
      <c r="A1" s="1" t="s">
        <v>0</v>
      </c>
    </row>
    <row r="3" spans="1:1" ht="29.25" customHeight="1" x14ac:dyDescent="0.15">
      <c r="A3" s="1" t="s">
        <v>2</v>
      </c>
    </row>
    <row r="4" spans="1:1" ht="14.25" customHeight="1" x14ac:dyDescent="0.15"/>
    <row r="5" spans="1:1" ht="14.25" customHeight="1" x14ac:dyDescent="0.15">
      <c r="A5" s="1" t="s">
        <v>25</v>
      </c>
    </row>
    <row r="6" spans="1:1" ht="14.25" customHeight="1" x14ac:dyDescent="0.15">
      <c r="A6" s="1"/>
    </row>
    <row r="7" spans="1:1" ht="27" x14ac:dyDescent="0.15">
      <c r="A7" s="1" t="s">
        <v>1</v>
      </c>
    </row>
  </sheetData>
  <phoneticPr fontId="4"/>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showRowColHeaders="0" view="pageLayout" zoomScaleNormal="100" workbookViewId="0">
      <selection activeCell="J16" sqref="J16"/>
    </sheetView>
  </sheetViews>
  <sheetFormatPr defaultRowHeight="13.5" x14ac:dyDescent="0.15"/>
  <cols>
    <col min="1" max="1" width="5.125" customWidth="1"/>
    <col min="2" max="16" width="10.125" customWidth="1"/>
  </cols>
  <sheetData>
    <row r="1" spans="1:16" ht="18" customHeight="1" x14ac:dyDescent="0.15">
      <c r="A1" t="s">
        <v>26</v>
      </c>
    </row>
    <row r="2" spans="1:16" s="2" customFormat="1" ht="18" customHeight="1" x14ac:dyDescent="0.15">
      <c r="A2" s="19"/>
    </row>
    <row r="3" spans="1:16" s="2" customFormat="1" ht="18" customHeight="1" x14ac:dyDescent="0.15">
      <c r="A3" s="15"/>
      <c r="B3" s="71" t="s">
        <v>9</v>
      </c>
      <c r="C3" s="72"/>
      <c r="D3" s="72"/>
      <c r="E3" s="73"/>
      <c r="F3" s="71" t="s">
        <v>10</v>
      </c>
      <c r="G3" s="72"/>
      <c r="H3" s="72"/>
      <c r="I3" s="73"/>
      <c r="J3" s="71" t="s">
        <v>17</v>
      </c>
      <c r="K3" s="72"/>
      <c r="L3" s="73"/>
      <c r="M3" s="71" t="s">
        <v>18</v>
      </c>
      <c r="N3" s="72"/>
      <c r="O3" s="73"/>
      <c r="P3" s="39" t="s">
        <v>16</v>
      </c>
    </row>
    <row r="4" spans="1:16" s="2" customFormat="1" ht="18" customHeight="1" x14ac:dyDescent="0.15">
      <c r="A4" s="13" t="s">
        <v>8</v>
      </c>
      <c r="B4" s="12" t="s">
        <v>3</v>
      </c>
      <c r="C4" s="12" t="s">
        <v>4</v>
      </c>
      <c r="D4" s="21" t="s">
        <v>5</v>
      </c>
      <c r="E4" s="22" t="s">
        <v>6</v>
      </c>
      <c r="F4" s="20" t="s">
        <v>11</v>
      </c>
      <c r="G4" s="20" t="s">
        <v>12</v>
      </c>
      <c r="H4" s="21" t="s">
        <v>13</v>
      </c>
      <c r="I4" s="20" t="s">
        <v>14</v>
      </c>
      <c r="J4" s="20" t="s">
        <v>15</v>
      </c>
      <c r="K4" s="21" t="s">
        <v>13</v>
      </c>
      <c r="L4" s="20" t="s">
        <v>14</v>
      </c>
      <c r="M4" s="20" t="s">
        <v>15</v>
      </c>
      <c r="N4" s="21" t="s">
        <v>13</v>
      </c>
      <c r="O4" s="20" t="s">
        <v>14</v>
      </c>
      <c r="P4" s="14" t="s">
        <v>15</v>
      </c>
    </row>
    <row r="5" spans="1:16" s="2" customFormat="1" ht="18" customHeight="1" x14ac:dyDescent="0.15">
      <c r="A5" s="16">
        <v>1</v>
      </c>
      <c r="B5" s="3">
        <v>37784</v>
      </c>
      <c r="C5" s="3">
        <v>93067</v>
      </c>
      <c r="D5" s="4">
        <v>44875</v>
      </c>
      <c r="E5" s="5">
        <v>48192</v>
      </c>
      <c r="F5" s="30">
        <v>-41</v>
      </c>
      <c r="G5" s="30">
        <v>-112</v>
      </c>
      <c r="H5" s="46">
        <v>-70</v>
      </c>
      <c r="I5" s="47">
        <v>-42</v>
      </c>
      <c r="J5" s="30">
        <v>-75</v>
      </c>
      <c r="K5" s="33">
        <v>-40</v>
      </c>
      <c r="L5" s="30">
        <v>-35</v>
      </c>
      <c r="M5" s="30">
        <v>-41</v>
      </c>
      <c r="N5" s="33">
        <v>-32</v>
      </c>
      <c r="O5" s="30">
        <v>-9</v>
      </c>
      <c r="P5" s="30">
        <v>4</v>
      </c>
    </row>
    <row r="6" spans="1:16" s="2" customFormat="1" ht="18" customHeight="1" x14ac:dyDescent="0.15">
      <c r="A6" s="17">
        <v>2</v>
      </c>
      <c r="B6" s="6">
        <v>37790</v>
      </c>
      <c r="C6" s="6">
        <v>92969</v>
      </c>
      <c r="D6" s="7">
        <v>44823</v>
      </c>
      <c r="E6" s="8">
        <v>48146</v>
      </c>
      <c r="F6" s="31">
        <f>IF(B6="","",B6-B5)</f>
        <v>6</v>
      </c>
      <c r="G6" s="31">
        <f t="shared" ref="G6:G7" si="0">IF(C6="","",C6-C5)</f>
        <v>-98</v>
      </c>
      <c r="H6" s="34">
        <f t="shared" ref="H6:H7" si="1">IF(D6="","",D6-D5)</f>
        <v>-52</v>
      </c>
      <c r="I6" s="31">
        <f t="shared" ref="I6:I7" si="2">IF(E6="","",E6-E5)</f>
        <v>-46</v>
      </c>
      <c r="J6" s="31">
        <v>-72</v>
      </c>
      <c r="K6" s="34">
        <v>-29</v>
      </c>
      <c r="L6" s="31">
        <v>-43</v>
      </c>
      <c r="M6" s="31">
        <v>-29</v>
      </c>
      <c r="N6" s="34">
        <v>-24</v>
      </c>
      <c r="O6" s="31">
        <v>-5</v>
      </c>
      <c r="P6" s="31">
        <v>3</v>
      </c>
    </row>
    <row r="7" spans="1:16" s="2" customFormat="1" ht="18" customHeight="1" x14ac:dyDescent="0.15">
      <c r="A7" s="18">
        <v>3</v>
      </c>
      <c r="B7" s="6">
        <v>37880</v>
      </c>
      <c r="C7" s="6">
        <v>92819</v>
      </c>
      <c r="D7" s="7">
        <v>44753</v>
      </c>
      <c r="E7" s="8">
        <v>48066</v>
      </c>
      <c r="F7" s="31">
        <f>IF(B7="","",B7-B6)</f>
        <v>90</v>
      </c>
      <c r="G7" s="31">
        <f t="shared" si="0"/>
        <v>-150</v>
      </c>
      <c r="H7" s="34">
        <f t="shared" si="1"/>
        <v>-70</v>
      </c>
      <c r="I7" s="31">
        <f t="shared" si="2"/>
        <v>-80</v>
      </c>
      <c r="J7" s="31">
        <v>-74</v>
      </c>
      <c r="K7" s="34">
        <v>-27</v>
      </c>
      <c r="L7" s="31">
        <v>-47</v>
      </c>
      <c r="M7" s="31">
        <v>-87</v>
      </c>
      <c r="N7" s="34">
        <v>-50</v>
      </c>
      <c r="O7" s="31">
        <v>-37</v>
      </c>
      <c r="P7" s="31">
        <v>11</v>
      </c>
    </row>
    <row r="8" spans="1:16" s="2" customFormat="1" ht="18" customHeight="1" x14ac:dyDescent="0.15">
      <c r="A8" s="17">
        <v>4</v>
      </c>
      <c r="B8" s="6">
        <v>37953</v>
      </c>
      <c r="C8" s="6">
        <v>92873</v>
      </c>
      <c r="D8" s="7">
        <v>44744</v>
      </c>
      <c r="E8" s="8">
        <v>48129</v>
      </c>
      <c r="F8" s="31">
        <f>IF(B8="","",B8-B7)</f>
        <v>73</v>
      </c>
      <c r="G8" s="31">
        <f>IF(C8="","",C8-C7)</f>
        <v>54</v>
      </c>
      <c r="H8" s="34">
        <f>IF(D8="","",D8-D7)</f>
        <v>-9</v>
      </c>
      <c r="I8" s="31">
        <f>IF(E8="","",E8-E7)</f>
        <v>63</v>
      </c>
      <c r="J8" s="31">
        <v>-84</v>
      </c>
      <c r="K8" s="34">
        <v>-52</v>
      </c>
      <c r="L8" s="31">
        <v>-32</v>
      </c>
      <c r="M8" s="31">
        <v>135</v>
      </c>
      <c r="N8" s="34">
        <v>40</v>
      </c>
      <c r="O8" s="31">
        <v>95</v>
      </c>
      <c r="P8" s="31">
        <v>3</v>
      </c>
    </row>
    <row r="9" spans="1:16" s="2" customFormat="1" ht="18" customHeight="1" x14ac:dyDescent="0.15">
      <c r="A9" s="18">
        <v>5</v>
      </c>
      <c r="B9" s="6">
        <v>38040</v>
      </c>
      <c r="C9" s="6">
        <v>92873</v>
      </c>
      <c r="D9" s="7">
        <v>44752</v>
      </c>
      <c r="E9" s="8">
        <v>48121</v>
      </c>
      <c r="F9" s="31">
        <f>IF(B9="","",B9-B8)</f>
        <v>87</v>
      </c>
      <c r="G9" s="31">
        <f t="shared" ref="G9:G16" si="3">IF(C9="","",C9-C8)</f>
        <v>0</v>
      </c>
      <c r="H9" s="34">
        <f t="shared" ref="H9:H16" si="4">IF(D9="","",D9-D8)</f>
        <v>8</v>
      </c>
      <c r="I9" s="31">
        <f t="shared" ref="I9:I16" si="5">IF(E9="","",E9-E8)</f>
        <v>-8</v>
      </c>
      <c r="J9" s="31">
        <v>-66</v>
      </c>
      <c r="K9" s="34">
        <v>-26</v>
      </c>
      <c r="L9" s="31">
        <v>-40</v>
      </c>
      <c r="M9" s="31">
        <v>63</v>
      </c>
      <c r="N9" s="34">
        <v>32</v>
      </c>
      <c r="O9" s="31">
        <v>31</v>
      </c>
      <c r="P9" s="31">
        <v>3</v>
      </c>
    </row>
    <row r="10" spans="1:16" s="2" customFormat="1" ht="18" customHeight="1" x14ac:dyDescent="0.15">
      <c r="A10" s="17">
        <v>6</v>
      </c>
      <c r="B10" s="9">
        <v>38079</v>
      </c>
      <c r="C10" s="6">
        <v>92922</v>
      </c>
      <c r="D10" s="7">
        <v>44779</v>
      </c>
      <c r="E10" s="8">
        <v>48143</v>
      </c>
      <c r="F10" s="31">
        <f t="shared" ref="F10:F16" si="6">IF(B10="","",B10-B9)</f>
        <v>39</v>
      </c>
      <c r="G10" s="31">
        <f t="shared" si="3"/>
        <v>49</v>
      </c>
      <c r="H10" s="34">
        <f t="shared" si="4"/>
        <v>27</v>
      </c>
      <c r="I10" s="31">
        <f t="shared" si="5"/>
        <v>22</v>
      </c>
      <c r="J10" s="31">
        <f>23-60</f>
        <v>-37</v>
      </c>
      <c r="K10" s="34">
        <v>-13</v>
      </c>
      <c r="L10" s="31">
        <v>-24</v>
      </c>
      <c r="M10" s="31">
        <f>250-167</f>
        <v>83</v>
      </c>
      <c r="N10" s="34">
        <v>38</v>
      </c>
      <c r="O10" s="31">
        <v>45</v>
      </c>
      <c r="P10" s="31">
        <v>3</v>
      </c>
    </row>
    <row r="11" spans="1:16" s="2" customFormat="1" ht="18" customHeight="1" x14ac:dyDescent="0.15">
      <c r="A11" s="18">
        <v>7</v>
      </c>
      <c r="B11" s="6">
        <v>38116</v>
      </c>
      <c r="C11" s="6">
        <v>92904</v>
      </c>
      <c r="D11" s="7">
        <v>44757</v>
      </c>
      <c r="E11" s="8">
        <v>48147</v>
      </c>
      <c r="F11" s="31">
        <f t="shared" si="6"/>
        <v>37</v>
      </c>
      <c r="G11" s="31">
        <f t="shared" si="3"/>
        <v>-18</v>
      </c>
      <c r="H11" s="34">
        <f t="shared" si="4"/>
        <v>-22</v>
      </c>
      <c r="I11" s="31">
        <f t="shared" si="5"/>
        <v>4</v>
      </c>
      <c r="J11" s="31">
        <f>38-112</f>
        <v>-74</v>
      </c>
      <c r="K11" s="34">
        <v>-43</v>
      </c>
      <c r="L11" s="31">
        <v>-31</v>
      </c>
      <c r="M11" s="31">
        <f>261-213</f>
        <v>48</v>
      </c>
      <c r="N11" s="34">
        <v>15</v>
      </c>
      <c r="O11" s="31">
        <v>33</v>
      </c>
      <c r="P11" s="31">
        <v>8</v>
      </c>
    </row>
    <row r="12" spans="1:16" s="2" customFormat="1" ht="18" customHeight="1" x14ac:dyDescent="0.15">
      <c r="A12" s="17">
        <v>8</v>
      </c>
      <c r="B12" s="6">
        <v>38166</v>
      </c>
      <c r="C12" s="6">
        <v>92897</v>
      </c>
      <c r="D12" s="7">
        <v>44756</v>
      </c>
      <c r="E12" s="8">
        <v>48141</v>
      </c>
      <c r="F12" s="31">
        <f t="shared" si="6"/>
        <v>50</v>
      </c>
      <c r="G12" s="31">
        <f t="shared" si="3"/>
        <v>-7</v>
      </c>
      <c r="H12" s="34">
        <f t="shared" si="4"/>
        <v>-1</v>
      </c>
      <c r="I12" s="31">
        <f t="shared" si="5"/>
        <v>-6</v>
      </c>
      <c r="J12" s="31">
        <v>-71</v>
      </c>
      <c r="K12" s="34">
        <v>-27</v>
      </c>
      <c r="L12" s="31">
        <v>-44</v>
      </c>
      <c r="M12" s="31">
        <v>59</v>
      </c>
      <c r="N12" s="34">
        <v>23</v>
      </c>
      <c r="O12" s="31">
        <v>36</v>
      </c>
      <c r="P12" s="31">
        <v>5</v>
      </c>
    </row>
    <row r="13" spans="1:16" s="2" customFormat="1" ht="18" customHeight="1" x14ac:dyDescent="0.15">
      <c r="A13" s="18">
        <v>9</v>
      </c>
      <c r="B13" s="6">
        <v>38222</v>
      </c>
      <c r="C13" s="9">
        <v>92923</v>
      </c>
      <c r="D13" s="7">
        <v>44779</v>
      </c>
      <c r="E13" s="8">
        <v>48144</v>
      </c>
      <c r="F13" s="31">
        <f t="shared" si="6"/>
        <v>56</v>
      </c>
      <c r="G13" s="31">
        <f t="shared" si="3"/>
        <v>26</v>
      </c>
      <c r="H13" s="34">
        <f t="shared" si="4"/>
        <v>23</v>
      </c>
      <c r="I13" s="31">
        <f t="shared" si="5"/>
        <v>3</v>
      </c>
      <c r="J13" s="31">
        <v>-65</v>
      </c>
      <c r="K13" s="34">
        <v>-33</v>
      </c>
      <c r="L13" s="31">
        <v>-32</v>
      </c>
      <c r="M13" s="31">
        <v>89</v>
      </c>
      <c r="N13" s="34">
        <v>54</v>
      </c>
      <c r="O13" s="31">
        <v>35</v>
      </c>
      <c r="P13" s="31">
        <v>2</v>
      </c>
    </row>
    <row r="14" spans="1:16" s="2" customFormat="1" ht="18" customHeight="1" x14ac:dyDescent="0.15">
      <c r="A14" s="17">
        <v>10</v>
      </c>
      <c r="B14" s="6">
        <v>38220</v>
      </c>
      <c r="C14" s="9">
        <v>92868</v>
      </c>
      <c r="D14" s="10">
        <v>44778</v>
      </c>
      <c r="E14" s="8">
        <v>48090</v>
      </c>
      <c r="F14" s="31">
        <f t="shared" si="6"/>
        <v>-2</v>
      </c>
      <c r="G14" s="31">
        <f t="shared" si="3"/>
        <v>-55</v>
      </c>
      <c r="H14" s="34">
        <f t="shared" si="4"/>
        <v>-1</v>
      </c>
      <c r="I14" s="31">
        <f t="shared" si="5"/>
        <v>-54</v>
      </c>
      <c r="J14" s="31">
        <v>-72</v>
      </c>
      <c r="K14" s="34">
        <v>-21</v>
      </c>
      <c r="L14" s="31">
        <v>-51</v>
      </c>
      <c r="M14" s="31">
        <v>14</v>
      </c>
      <c r="N14" s="34">
        <v>19</v>
      </c>
      <c r="O14" s="31">
        <v>-5</v>
      </c>
      <c r="P14" s="31">
        <v>3</v>
      </c>
    </row>
    <row r="15" spans="1:16" s="2" customFormat="1" ht="18" customHeight="1" x14ac:dyDescent="0.15">
      <c r="A15" s="18">
        <v>11</v>
      </c>
      <c r="B15" s="6">
        <v>38255</v>
      </c>
      <c r="C15" s="9">
        <v>92857</v>
      </c>
      <c r="D15" s="7">
        <v>44782</v>
      </c>
      <c r="E15" s="8">
        <v>48075</v>
      </c>
      <c r="F15" s="31">
        <f t="shared" si="6"/>
        <v>35</v>
      </c>
      <c r="G15" s="31">
        <f t="shared" si="3"/>
        <v>-11</v>
      </c>
      <c r="H15" s="34">
        <f t="shared" si="4"/>
        <v>4</v>
      </c>
      <c r="I15" s="31">
        <f t="shared" si="5"/>
        <v>-15</v>
      </c>
      <c r="J15" s="31">
        <f>32-108</f>
        <v>-76</v>
      </c>
      <c r="K15" s="34">
        <v>-38</v>
      </c>
      <c r="L15" s="31">
        <v>-38</v>
      </c>
      <c r="M15" s="31">
        <f>234-169</f>
        <v>65</v>
      </c>
      <c r="N15" s="34">
        <v>42</v>
      </c>
      <c r="O15" s="31">
        <v>23</v>
      </c>
      <c r="P15" s="31">
        <v>0</v>
      </c>
    </row>
    <row r="16" spans="1:16" s="2" customFormat="1" ht="18" customHeight="1" x14ac:dyDescent="0.15">
      <c r="A16" s="36">
        <v>12</v>
      </c>
      <c r="B16" s="43">
        <v>38251</v>
      </c>
      <c r="C16" s="43">
        <v>92801</v>
      </c>
      <c r="D16" s="44">
        <v>44740</v>
      </c>
      <c r="E16" s="45">
        <v>48061</v>
      </c>
      <c r="F16" s="31">
        <f t="shared" si="6"/>
        <v>-4</v>
      </c>
      <c r="G16" s="31">
        <f t="shared" si="3"/>
        <v>-56</v>
      </c>
      <c r="H16" s="34">
        <f t="shared" si="4"/>
        <v>-42</v>
      </c>
      <c r="I16" s="31">
        <f t="shared" si="5"/>
        <v>-14</v>
      </c>
      <c r="J16" s="32">
        <f>29-108</f>
        <v>-79</v>
      </c>
      <c r="K16" s="35">
        <v>-45</v>
      </c>
      <c r="L16" s="32">
        <v>-34</v>
      </c>
      <c r="M16" s="31">
        <v>19</v>
      </c>
      <c r="N16" s="35">
        <v>-1</v>
      </c>
      <c r="O16" s="32">
        <v>20</v>
      </c>
      <c r="P16" s="32">
        <v>4</v>
      </c>
    </row>
    <row r="17" spans="1:21" s="2" customFormat="1" ht="18" customHeight="1" x14ac:dyDescent="0.15">
      <c r="A17" s="23" t="s">
        <v>7</v>
      </c>
      <c r="B17" s="24"/>
      <c r="C17" s="24"/>
      <c r="D17" s="24"/>
      <c r="E17" s="25"/>
      <c r="F17" s="37">
        <f>SUM(F5:F16)</f>
        <v>426</v>
      </c>
      <c r="G17" s="38">
        <f>SUM(G5:G16)</f>
        <v>-378</v>
      </c>
      <c r="H17" s="40">
        <f t="shared" ref="H17:I17" si="7">SUM(H5:H16)</f>
        <v>-205</v>
      </c>
      <c r="I17" s="41">
        <f t="shared" si="7"/>
        <v>-173</v>
      </c>
      <c r="J17" s="37">
        <f>SUM(J5:J16)</f>
        <v>-845</v>
      </c>
      <c r="K17" s="42">
        <f t="shared" ref="K17:P17" si="8">SUM(K5:K16)</f>
        <v>-394</v>
      </c>
      <c r="L17" s="38">
        <f t="shared" si="8"/>
        <v>-451</v>
      </c>
      <c r="M17" s="38">
        <f t="shared" si="8"/>
        <v>418</v>
      </c>
      <c r="N17" s="40">
        <f t="shared" si="8"/>
        <v>156</v>
      </c>
      <c r="O17" s="41">
        <f t="shared" si="8"/>
        <v>262</v>
      </c>
      <c r="P17" s="38">
        <f t="shared" si="8"/>
        <v>49</v>
      </c>
    </row>
    <row r="18" spans="1:21" s="27" customFormat="1" ht="18" customHeight="1" x14ac:dyDescent="0.15">
      <c r="A18" s="26"/>
      <c r="T18" s="74"/>
      <c r="U18" s="74"/>
    </row>
    <row r="19" spans="1:21" s="27" customFormat="1" ht="18" customHeight="1" x14ac:dyDescent="0.15">
      <c r="A19" s="26"/>
      <c r="T19" s="74"/>
      <c r="U19" s="74"/>
    </row>
    <row r="20" spans="1:21" s="27" customFormat="1" ht="18" customHeight="1" x14ac:dyDescent="0.15">
      <c r="A20" s="26"/>
      <c r="T20" s="74"/>
      <c r="U20" s="74"/>
    </row>
    <row r="21" spans="1:21" s="29" customFormat="1" x14ac:dyDescent="0.15"/>
  </sheetData>
  <mergeCells count="7">
    <mergeCell ref="B3:E3"/>
    <mergeCell ref="T18:U18"/>
    <mergeCell ref="T19:U19"/>
    <mergeCell ref="T20:U20"/>
    <mergeCell ref="F3:I3"/>
    <mergeCell ref="J3:L3"/>
    <mergeCell ref="M3:O3"/>
  </mergeCells>
  <phoneticPr fontId="7"/>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showRowColHeaders="0" tabSelected="1" view="pageLayout" topLeftCell="A2" zoomScale="90" zoomScaleNormal="100" zoomScalePageLayoutView="90" workbookViewId="0">
      <selection activeCell="R14" sqref="R14"/>
    </sheetView>
  </sheetViews>
  <sheetFormatPr defaultColWidth="9" defaultRowHeight="13.5" x14ac:dyDescent="0.15"/>
  <cols>
    <col min="1" max="1" width="5" customWidth="1"/>
    <col min="2" max="19" width="7.125" customWidth="1"/>
  </cols>
  <sheetData>
    <row r="1" spans="1:19" ht="18" customHeight="1" x14ac:dyDescent="0.15">
      <c r="A1" t="s">
        <v>27</v>
      </c>
    </row>
    <row r="2" spans="1:19" ht="18" customHeight="1" x14ac:dyDescent="0.15">
      <c r="A2" s="19"/>
      <c r="B2" s="2"/>
      <c r="C2" s="2"/>
      <c r="D2" s="2"/>
      <c r="E2" s="2"/>
      <c r="F2" s="2"/>
      <c r="G2" s="2"/>
    </row>
    <row r="3" spans="1:19" ht="18" customHeight="1" x14ac:dyDescent="0.15">
      <c r="A3" s="15"/>
      <c r="B3" s="71" t="s">
        <v>28</v>
      </c>
      <c r="C3" s="72"/>
      <c r="D3" s="73"/>
      <c r="E3" s="71" t="s">
        <v>29</v>
      </c>
      <c r="F3" s="72"/>
      <c r="G3" s="73"/>
      <c r="H3" s="71" t="s">
        <v>19</v>
      </c>
      <c r="I3" s="72"/>
      <c r="J3" s="75"/>
      <c r="K3" s="72" t="s">
        <v>30</v>
      </c>
      <c r="L3" s="72"/>
      <c r="M3" s="73"/>
      <c r="N3" s="71" t="s">
        <v>31</v>
      </c>
      <c r="O3" s="72"/>
      <c r="P3" s="73"/>
      <c r="Q3" s="71" t="s">
        <v>20</v>
      </c>
      <c r="R3" s="72"/>
      <c r="S3" s="73"/>
    </row>
    <row r="4" spans="1:19" ht="18" customHeight="1" x14ac:dyDescent="0.15">
      <c r="A4" s="13" t="s">
        <v>8</v>
      </c>
      <c r="B4" s="20" t="s">
        <v>15</v>
      </c>
      <c r="C4" s="21" t="s">
        <v>13</v>
      </c>
      <c r="D4" s="20" t="s">
        <v>14</v>
      </c>
      <c r="E4" s="20" t="s">
        <v>15</v>
      </c>
      <c r="F4" s="21" t="s">
        <v>13</v>
      </c>
      <c r="G4" s="20" t="s">
        <v>14</v>
      </c>
      <c r="H4" s="20" t="s">
        <v>15</v>
      </c>
      <c r="I4" s="21" t="s">
        <v>13</v>
      </c>
      <c r="J4" s="58" t="s">
        <v>14</v>
      </c>
      <c r="K4" s="20" t="s">
        <v>15</v>
      </c>
      <c r="L4" s="21" t="s">
        <v>13</v>
      </c>
      <c r="M4" s="20" t="s">
        <v>14</v>
      </c>
      <c r="N4" s="20" t="s">
        <v>15</v>
      </c>
      <c r="O4" s="21" t="s">
        <v>13</v>
      </c>
      <c r="P4" s="20" t="s">
        <v>14</v>
      </c>
      <c r="Q4" s="20" t="s">
        <v>15</v>
      </c>
      <c r="R4" s="21" t="s">
        <v>13</v>
      </c>
      <c r="S4" s="20" t="s">
        <v>14</v>
      </c>
    </row>
    <row r="5" spans="1:19" ht="18" customHeight="1" x14ac:dyDescent="0.15">
      <c r="A5" s="16">
        <v>1</v>
      </c>
      <c r="B5" s="48">
        <f>SUM(C5+D5)</f>
        <v>178</v>
      </c>
      <c r="C5" s="49">
        <v>86</v>
      </c>
      <c r="D5" s="30">
        <v>92</v>
      </c>
      <c r="E5" s="30">
        <v>91</v>
      </c>
      <c r="F5" s="33">
        <v>41</v>
      </c>
      <c r="G5" s="30">
        <v>50</v>
      </c>
      <c r="H5" s="30">
        <v>87</v>
      </c>
      <c r="I5" s="33">
        <v>45</v>
      </c>
      <c r="J5" s="59">
        <v>42</v>
      </c>
      <c r="K5" s="30">
        <v>219</v>
      </c>
      <c r="L5" s="33">
        <v>118</v>
      </c>
      <c r="M5" s="30">
        <v>101</v>
      </c>
      <c r="N5" s="30">
        <v>108</v>
      </c>
      <c r="O5" s="33">
        <v>56</v>
      </c>
      <c r="P5" s="30">
        <v>52</v>
      </c>
      <c r="Q5" s="30">
        <v>111</v>
      </c>
      <c r="R5" s="33">
        <v>62</v>
      </c>
      <c r="S5" s="30">
        <v>49</v>
      </c>
    </row>
    <row r="6" spans="1:19" ht="18" customHeight="1" x14ac:dyDescent="0.15">
      <c r="A6" s="17">
        <v>2</v>
      </c>
      <c r="B6" s="6">
        <v>200</v>
      </c>
      <c r="C6" s="34">
        <v>92</v>
      </c>
      <c r="D6" s="31">
        <v>108</v>
      </c>
      <c r="E6" s="31">
        <v>111</v>
      </c>
      <c r="F6" s="34">
        <v>47</v>
      </c>
      <c r="G6" s="31">
        <v>64</v>
      </c>
      <c r="H6" s="31">
        <v>89</v>
      </c>
      <c r="I6" s="34">
        <v>45</v>
      </c>
      <c r="J6" s="60">
        <v>44</v>
      </c>
      <c r="K6" s="31">
        <v>229</v>
      </c>
      <c r="L6" s="34">
        <v>116</v>
      </c>
      <c r="M6" s="31">
        <v>113</v>
      </c>
      <c r="N6" s="31">
        <v>117</v>
      </c>
      <c r="O6" s="34">
        <v>56</v>
      </c>
      <c r="P6" s="31">
        <v>61</v>
      </c>
      <c r="Q6" s="31">
        <v>112</v>
      </c>
      <c r="R6" s="34">
        <v>60</v>
      </c>
      <c r="S6" s="31">
        <v>52</v>
      </c>
    </row>
    <row r="7" spans="1:19" ht="18" customHeight="1" x14ac:dyDescent="0.15">
      <c r="A7" s="18">
        <v>3</v>
      </c>
      <c r="B7" s="50">
        <v>611</v>
      </c>
      <c r="C7" s="51">
        <v>309</v>
      </c>
      <c r="D7" s="31">
        <v>302</v>
      </c>
      <c r="E7" s="31">
        <v>386</v>
      </c>
      <c r="F7" s="34">
        <v>196</v>
      </c>
      <c r="G7" s="31">
        <v>190</v>
      </c>
      <c r="H7" s="31">
        <v>225</v>
      </c>
      <c r="I7" s="34">
        <v>113</v>
      </c>
      <c r="J7" s="60">
        <v>112</v>
      </c>
      <c r="K7" s="31">
        <v>698</v>
      </c>
      <c r="L7" s="34">
        <v>359</v>
      </c>
      <c r="M7" s="31">
        <v>339</v>
      </c>
      <c r="N7" s="31">
        <v>318</v>
      </c>
      <c r="O7" s="34">
        <v>155</v>
      </c>
      <c r="P7" s="31">
        <v>163</v>
      </c>
      <c r="Q7" s="31">
        <v>380</v>
      </c>
      <c r="R7" s="34">
        <v>204</v>
      </c>
      <c r="S7" s="31">
        <v>176</v>
      </c>
    </row>
    <row r="8" spans="1:19" ht="18" customHeight="1" x14ac:dyDescent="0.15">
      <c r="A8" s="17">
        <v>4</v>
      </c>
      <c r="B8" s="52">
        <v>398</v>
      </c>
      <c r="C8" s="53">
        <v>193</v>
      </c>
      <c r="D8" s="31">
        <v>205</v>
      </c>
      <c r="E8" s="31">
        <v>186</v>
      </c>
      <c r="F8" s="34">
        <v>85</v>
      </c>
      <c r="G8" s="31">
        <v>101</v>
      </c>
      <c r="H8" s="31">
        <v>212</v>
      </c>
      <c r="I8" s="34">
        <v>108</v>
      </c>
      <c r="J8" s="60">
        <v>104</v>
      </c>
      <c r="K8" s="31">
        <v>263</v>
      </c>
      <c r="L8" s="34">
        <v>153</v>
      </c>
      <c r="M8" s="31">
        <v>110</v>
      </c>
      <c r="N8" s="31">
        <v>134</v>
      </c>
      <c r="O8" s="34">
        <v>79</v>
      </c>
      <c r="P8" s="31">
        <v>55</v>
      </c>
      <c r="Q8" s="31">
        <v>129</v>
      </c>
      <c r="R8" s="34">
        <v>74</v>
      </c>
      <c r="S8" s="31">
        <v>55</v>
      </c>
    </row>
    <row r="9" spans="1:19" ht="18" customHeight="1" x14ac:dyDescent="0.15">
      <c r="A9" s="18">
        <v>5</v>
      </c>
      <c r="B9" s="52">
        <v>256</v>
      </c>
      <c r="C9" s="53">
        <v>123</v>
      </c>
      <c r="D9" s="31">
        <v>133</v>
      </c>
      <c r="E9" s="31">
        <v>129</v>
      </c>
      <c r="F9" s="34">
        <v>67</v>
      </c>
      <c r="G9" s="31">
        <v>62</v>
      </c>
      <c r="H9" s="31">
        <v>127</v>
      </c>
      <c r="I9" s="34">
        <v>56</v>
      </c>
      <c r="J9" s="60">
        <v>71</v>
      </c>
      <c r="K9" s="31">
        <v>193</v>
      </c>
      <c r="L9" s="34">
        <v>91</v>
      </c>
      <c r="M9" s="31">
        <v>102</v>
      </c>
      <c r="N9" s="31">
        <v>95</v>
      </c>
      <c r="O9" s="34">
        <v>44</v>
      </c>
      <c r="P9" s="31">
        <v>51</v>
      </c>
      <c r="Q9" s="31">
        <v>98</v>
      </c>
      <c r="R9" s="34">
        <v>47</v>
      </c>
      <c r="S9" s="31">
        <v>51</v>
      </c>
    </row>
    <row r="10" spans="1:19" ht="18" customHeight="1" x14ac:dyDescent="0.15">
      <c r="A10" s="17">
        <v>6</v>
      </c>
      <c r="B10" s="52">
        <v>250</v>
      </c>
      <c r="C10" s="53">
        <v>123</v>
      </c>
      <c r="D10" s="31">
        <v>127</v>
      </c>
      <c r="E10" s="31">
        <v>140</v>
      </c>
      <c r="F10" s="34">
        <v>66</v>
      </c>
      <c r="G10" s="31">
        <v>74</v>
      </c>
      <c r="H10" s="31">
        <v>110</v>
      </c>
      <c r="I10" s="34">
        <v>57</v>
      </c>
      <c r="J10" s="60">
        <v>53</v>
      </c>
      <c r="K10" s="31">
        <v>167</v>
      </c>
      <c r="L10" s="34">
        <v>85</v>
      </c>
      <c r="M10" s="31">
        <v>82</v>
      </c>
      <c r="N10" s="31">
        <v>96</v>
      </c>
      <c r="O10" s="34">
        <v>47</v>
      </c>
      <c r="P10" s="31">
        <v>49</v>
      </c>
      <c r="Q10" s="31">
        <v>71</v>
      </c>
      <c r="R10" s="34">
        <v>38</v>
      </c>
      <c r="S10" s="31">
        <v>33</v>
      </c>
    </row>
    <row r="11" spans="1:19" ht="18" customHeight="1" x14ac:dyDescent="0.15">
      <c r="A11" s="18">
        <v>7</v>
      </c>
      <c r="B11" s="52">
        <v>261</v>
      </c>
      <c r="C11" s="53">
        <v>129</v>
      </c>
      <c r="D11" s="31">
        <v>132</v>
      </c>
      <c r="E11" s="31">
        <v>127</v>
      </c>
      <c r="F11" s="34">
        <v>61</v>
      </c>
      <c r="G11" s="31">
        <v>66</v>
      </c>
      <c r="H11" s="31">
        <v>134</v>
      </c>
      <c r="I11" s="34">
        <v>68</v>
      </c>
      <c r="J11" s="60">
        <v>66</v>
      </c>
      <c r="K11" s="31">
        <v>213</v>
      </c>
      <c r="L11" s="34">
        <v>114</v>
      </c>
      <c r="M11" s="31">
        <v>99</v>
      </c>
      <c r="N11" s="31">
        <v>94</v>
      </c>
      <c r="O11" s="34">
        <v>50</v>
      </c>
      <c r="P11" s="31">
        <v>44</v>
      </c>
      <c r="Q11" s="31">
        <v>119</v>
      </c>
      <c r="R11" s="34">
        <v>64</v>
      </c>
      <c r="S11" s="31">
        <v>55</v>
      </c>
    </row>
    <row r="12" spans="1:19" ht="18" customHeight="1" x14ac:dyDescent="0.15">
      <c r="A12" s="17">
        <v>8</v>
      </c>
      <c r="B12" s="6">
        <v>222</v>
      </c>
      <c r="C12" s="34">
        <v>107</v>
      </c>
      <c r="D12" s="31">
        <v>115</v>
      </c>
      <c r="E12" s="31">
        <v>109</v>
      </c>
      <c r="F12" s="34">
        <v>61</v>
      </c>
      <c r="G12" s="31">
        <v>48</v>
      </c>
      <c r="H12" s="31">
        <v>113</v>
      </c>
      <c r="I12" s="34">
        <v>46</v>
      </c>
      <c r="J12" s="60">
        <v>67</v>
      </c>
      <c r="K12" s="31">
        <v>163</v>
      </c>
      <c r="L12" s="34">
        <v>84</v>
      </c>
      <c r="M12" s="31">
        <v>79</v>
      </c>
      <c r="N12" s="31">
        <v>73</v>
      </c>
      <c r="O12" s="34">
        <v>36</v>
      </c>
      <c r="P12" s="31">
        <v>37</v>
      </c>
      <c r="Q12" s="31">
        <v>90</v>
      </c>
      <c r="R12" s="34">
        <v>48</v>
      </c>
      <c r="S12" s="31">
        <v>42</v>
      </c>
    </row>
    <row r="13" spans="1:19" ht="18" customHeight="1" x14ac:dyDescent="0.15">
      <c r="A13" s="18">
        <v>9</v>
      </c>
      <c r="B13" s="50">
        <v>250</v>
      </c>
      <c r="C13" s="51">
        <v>132</v>
      </c>
      <c r="D13" s="31">
        <v>118</v>
      </c>
      <c r="E13" s="31">
        <v>134</v>
      </c>
      <c r="F13" s="34">
        <v>69</v>
      </c>
      <c r="G13" s="31">
        <v>65</v>
      </c>
      <c r="H13" s="31">
        <v>116</v>
      </c>
      <c r="I13" s="34">
        <v>63</v>
      </c>
      <c r="J13" s="60">
        <v>53</v>
      </c>
      <c r="K13" s="31">
        <v>161</v>
      </c>
      <c r="L13" s="34">
        <v>78</v>
      </c>
      <c r="M13" s="31">
        <v>83</v>
      </c>
      <c r="N13" s="31">
        <v>80</v>
      </c>
      <c r="O13" s="34">
        <v>33</v>
      </c>
      <c r="P13" s="31">
        <v>47</v>
      </c>
      <c r="Q13" s="31">
        <v>81</v>
      </c>
      <c r="R13" s="34">
        <v>45</v>
      </c>
      <c r="S13" s="31">
        <v>36</v>
      </c>
    </row>
    <row r="14" spans="1:19" ht="18" customHeight="1" x14ac:dyDescent="0.15">
      <c r="A14" s="17">
        <v>10</v>
      </c>
      <c r="B14" s="52">
        <v>230</v>
      </c>
      <c r="C14" s="53">
        <v>117</v>
      </c>
      <c r="D14" s="31">
        <v>113</v>
      </c>
      <c r="E14" s="31">
        <v>118</v>
      </c>
      <c r="F14" s="34">
        <v>58</v>
      </c>
      <c r="G14" s="31">
        <v>60</v>
      </c>
      <c r="H14" s="31">
        <v>112</v>
      </c>
      <c r="I14" s="34">
        <v>59</v>
      </c>
      <c r="J14" s="60">
        <v>53</v>
      </c>
      <c r="K14" s="31">
        <v>216</v>
      </c>
      <c r="L14" s="34">
        <v>98</v>
      </c>
      <c r="M14" s="31">
        <v>118</v>
      </c>
      <c r="N14" s="31">
        <v>127</v>
      </c>
      <c r="O14" s="34">
        <v>51</v>
      </c>
      <c r="P14" s="31">
        <v>76</v>
      </c>
      <c r="Q14" s="31">
        <v>89</v>
      </c>
      <c r="R14" s="34">
        <v>47</v>
      </c>
      <c r="S14" s="31">
        <v>42</v>
      </c>
    </row>
    <row r="15" spans="1:19" ht="18" customHeight="1" x14ac:dyDescent="0.15">
      <c r="A15" s="18">
        <v>11</v>
      </c>
      <c r="B15" s="52">
        <v>234</v>
      </c>
      <c r="C15" s="53">
        <v>130</v>
      </c>
      <c r="D15" s="31">
        <v>104</v>
      </c>
      <c r="E15" s="31">
        <v>130</v>
      </c>
      <c r="F15" s="34">
        <v>73</v>
      </c>
      <c r="G15" s="31">
        <v>57</v>
      </c>
      <c r="H15" s="31">
        <v>104</v>
      </c>
      <c r="I15" s="34">
        <v>57</v>
      </c>
      <c r="J15" s="60">
        <v>47</v>
      </c>
      <c r="K15" s="31">
        <v>169</v>
      </c>
      <c r="L15" s="34">
        <v>88</v>
      </c>
      <c r="M15" s="31">
        <v>81</v>
      </c>
      <c r="N15" s="31">
        <v>85</v>
      </c>
      <c r="O15" s="34">
        <v>44</v>
      </c>
      <c r="P15" s="31">
        <v>41</v>
      </c>
      <c r="Q15" s="31">
        <v>84</v>
      </c>
      <c r="R15" s="34">
        <v>44</v>
      </c>
      <c r="S15" s="31">
        <v>40</v>
      </c>
    </row>
    <row r="16" spans="1:19" ht="18" customHeight="1" x14ac:dyDescent="0.15">
      <c r="A16" s="36">
        <v>12</v>
      </c>
      <c r="B16" s="54">
        <v>181</v>
      </c>
      <c r="C16" s="55">
        <v>84</v>
      </c>
      <c r="D16" s="32">
        <v>97</v>
      </c>
      <c r="E16" s="32">
        <v>91</v>
      </c>
      <c r="F16" s="35">
        <v>43</v>
      </c>
      <c r="G16" s="32">
        <v>48</v>
      </c>
      <c r="H16" s="32">
        <v>90</v>
      </c>
      <c r="I16" s="35">
        <v>41</v>
      </c>
      <c r="J16" s="61">
        <v>49</v>
      </c>
      <c r="K16" s="32">
        <v>162</v>
      </c>
      <c r="L16" s="35">
        <v>85</v>
      </c>
      <c r="M16" s="32">
        <v>77</v>
      </c>
      <c r="N16" s="32">
        <v>85</v>
      </c>
      <c r="O16" s="35">
        <v>45</v>
      </c>
      <c r="P16" s="32">
        <v>40</v>
      </c>
      <c r="Q16" s="32">
        <v>77</v>
      </c>
      <c r="R16" s="35">
        <v>40</v>
      </c>
      <c r="S16" s="32">
        <v>37</v>
      </c>
    </row>
    <row r="17" spans="1:19" ht="18" customHeight="1" x14ac:dyDescent="0.15">
      <c r="A17" s="56" t="s">
        <v>7</v>
      </c>
      <c r="B17" s="57">
        <f>SUM(B5:B16)</f>
        <v>3271</v>
      </c>
      <c r="C17" s="42">
        <f>SUM(C5:C16)</f>
        <v>1625</v>
      </c>
      <c r="D17" s="38">
        <f>SUM(D5:D16)</f>
        <v>1646</v>
      </c>
      <c r="E17" s="38">
        <f t="shared" ref="E17:M17" si="0">SUM(E5:E16)</f>
        <v>1752</v>
      </c>
      <c r="F17" s="40">
        <f t="shared" si="0"/>
        <v>867</v>
      </c>
      <c r="G17" s="41">
        <f t="shared" si="0"/>
        <v>885</v>
      </c>
      <c r="H17" s="38">
        <f t="shared" ref="H17:J17" si="1">SUM(H5:H16)</f>
        <v>1519</v>
      </c>
      <c r="I17" s="40">
        <f t="shared" si="1"/>
        <v>758</v>
      </c>
      <c r="J17" s="62">
        <f t="shared" si="1"/>
        <v>761</v>
      </c>
      <c r="K17" s="38">
        <f t="shared" si="0"/>
        <v>2853</v>
      </c>
      <c r="L17" s="40">
        <f t="shared" si="0"/>
        <v>1469</v>
      </c>
      <c r="M17" s="41">
        <f t="shared" si="0"/>
        <v>1384</v>
      </c>
      <c r="N17" s="37">
        <f t="shared" ref="N17:S17" si="2">SUM(N5:N16)</f>
        <v>1412</v>
      </c>
      <c r="O17" s="42">
        <f t="shared" si="2"/>
        <v>696</v>
      </c>
      <c r="P17" s="38">
        <f t="shared" si="2"/>
        <v>716</v>
      </c>
      <c r="Q17" s="38">
        <f t="shared" si="2"/>
        <v>1441</v>
      </c>
      <c r="R17" s="40">
        <f t="shared" si="2"/>
        <v>773</v>
      </c>
      <c r="S17" s="41">
        <f t="shared" si="2"/>
        <v>668</v>
      </c>
    </row>
    <row r="18" spans="1:19" x14ac:dyDescent="0.15">
      <c r="A18" s="26"/>
    </row>
    <row r="19" spans="1:19" x14ac:dyDescent="0.15">
      <c r="A19" s="26"/>
    </row>
    <row r="20" spans="1:19" x14ac:dyDescent="0.15">
      <c r="A20" s="29"/>
    </row>
    <row r="21" spans="1:19" x14ac:dyDescent="0.15">
      <c r="A21" s="29"/>
    </row>
  </sheetData>
  <mergeCells count="6">
    <mergeCell ref="Q3:S3"/>
    <mergeCell ref="B3:D3"/>
    <mergeCell ref="E3:G3"/>
    <mergeCell ref="H3:J3"/>
    <mergeCell ref="K3:M3"/>
    <mergeCell ref="N3:P3"/>
  </mergeCells>
  <phoneticPr fontId="7"/>
  <conditionalFormatting sqref="B6:B16">
    <cfRule type="cellIs" dxfId="0" priority="1" operator="between">
      <formula>0</formula>
      <formula>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showRowColHeaders="0" view="pageLayout" topLeftCell="A2" zoomScaleNormal="100" workbookViewId="0">
      <selection activeCell="G9" sqref="G9"/>
    </sheetView>
  </sheetViews>
  <sheetFormatPr defaultRowHeight="13.5" x14ac:dyDescent="0.15"/>
  <cols>
    <col min="1" max="1" width="5.125" customWidth="1"/>
    <col min="2" max="13" width="10.125" customWidth="1"/>
  </cols>
  <sheetData>
    <row r="1" spans="1:13" ht="18" customHeight="1" x14ac:dyDescent="0.15">
      <c r="A1" t="s">
        <v>32</v>
      </c>
    </row>
    <row r="2" spans="1:13" ht="18" customHeight="1" x14ac:dyDescent="0.15">
      <c r="A2" s="19"/>
      <c r="B2" s="2"/>
      <c r="C2" s="2"/>
      <c r="D2" s="2"/>
      <c r="E2" s="2"/>
      <c r="F2" s="2"/>
      <c r="G2" s="2"/>
    </row>
    <row r="3" spans="1:13" ht="18" customHeight="1" x14ac:dyDescent="0.15">
      <c r="A3" s="15"/>
      <c r="B3" s="71" t="s">
        <v>21</v>
      </c>
      <c r="C3" s="72"/>
      <c r="D3" s="73"/>
      <c r="E3" s="71" t="s">
        <v>22</v>
      </c>
      <c r="F3" s="72"/>
      <c r="G3" s="73"/>
      <c r="H3" s="71" t="s">
        <v>23</v>
      </c>
      <c r="I3" s="72"/>
      <c r="J3" s="73"/>
      <c r="K3" s="71" t="s">
        <v>24</v>
      </c>
      <c r="L3" s="72"/>
      <c r="M3" s="73"/>
    </row>
    <row r="4" spans="1:13" ht="18" customHeight="1" x14ac:dyDescent="0.15">
      <c r="A4" s="13" t="s">
        <v>8</v>
      </c>
      <c r="B4" s="20" t="s">
        <v>15</v>
      </c>
      <c r="C4" s="21" t="s">
        <v>13</v>
      </c>
      <c r="D4" s="20" t="s">
        <v>14</v>
      </c>
      <c r="E4" s="20" t="s">
        <v>15</v>
      </c>
      <c r="F4" s="21" t="s">
        <v>13</v>
      </c>
      <c r="G4" s="20" t="s">
        <v>14</v>
      </c>
      <c r="H4" s="20" t="s">
        <v>15</v>
      </c>
      <c r="I4" s="21" t="s">
        <v>13</v>
      </c>
      <c r="J4" s="20" t="s">
        <v>14</v>
      </c>
      <c r="K4" s="20" t="s">
        <v>15</v>
      </c>
      <c r="L4" s="21" t="s">
        <v>13</v>
      </c>
      <c r="M4" s="20" t="s">
        <v>14</v>
      </c>
    </row>
    <row r="5" spans="1:13" ht="18" customHeight="1" x14ac:dyDescent="0.15">
      <c r="A5" s="16">
        <v>1</v>
      </c>
      <c r="B5" s="30">
        <v>53</v>
      </c>
      <c r="C5" s="33">
        <v>27</v>
      </c>
      <c r="D5" s="30">
        <v>26</v>
      </c>
      <c r="E5" s="30">
        <v>128</v>
      </c>
      <c r="F5" s="33">
        <v>67</v>
      </c>
      <c r="G5" s="30">
        <v>61</v>
      </c>
      <c r="H5" s="48">
        <f>I5+J5</f>
        <v>5</v>
      </c>
      <c r="I5" s="49">
        <v>2</v>
      </c>
      <c r="J5" s="30">
        <v>3</v>
      </c>
      <c r="K5" s="67">
        <f>L5+M5</f>
        <v>1</v>
      </c>
      <c r="L5" s="33">
        <v>0</v>
      </c>
      <c r="M5" s="30">
        <v>1</v>
      </c>
    </row>
    <row r="6" spans="1:13" ht="18" customHeight="1" x14ac:dyDescent="0.15">
      <c r="A6" s="17">
        <v>2</v>
      </c>
      <c r="B6" s="31">
        <v>34</v>
      </c>
      <c r="C6" s="34">
        <v>17</v>
      </c>
      <c r="D6" s="31">
        <v>17</v>
      </c>
      <c r="E6" s="31">
        <v>106</v>
      </c>
      <c r="F6" s="34">
        <v>46</v>
      </c>
      <c r="G6" s="31">
        <v>60</v>
      </c>
      <c r="H6" s="6">
        <f t="shared" ref="H6:H16" si="0">I6+J6</f>
        <v>3</v>
      </c>
      <c r="I6" s="34">
        <v>1</v>
      </c>
      <c r="J6" s="31">
        <v>2</v>
      </c>
      <c r="K6" s="68">
        <f t="shared" ref="K6:K16" si="1">L6+M6</f>
        <v>0</v>
      </c>
      <c r="L6" s="34">
        <v>0</v>
      </c>
      <c r="M6" s="31">
        <v>0</v>
      </c>
    </row>
    <row r="7" spans="1:13" ht="18" customHeight="1" x14ac:dyDescent="0.15">
      <c r="A7" s="18">
        <v>3</v>
      </c>
      <c r="B7" s="31">
        <v>36</v>
      </c>
      <c r="C7" s="34">
        <v>23</v>
      </c>
      <c r="D7" s="31">
        <v>13</v>
      </c>
      <c r="E7" s="31">
        <v>110</v>
      </c>
      <c r="F7" s="34">
        <v>50</v>
      </c>
      <c r="G7" s="31">
        <v>60</v>
      </c>
      <c r="H7" s="6">
        <f t="shared" si="0"/>
        <v>13</v>
      </c>
      <c r="I7" s="34">
        <v>9</v>
      </c>
      <c r="J7" s="31">
        <v>4</v>
      </c>
      <c r="K7" s="69">
        <f t="shared" si="1"/>
        <v>2</v>
      </c>
      <c r="L7" s="34">
        <v>2</v>
      </c>
      <c r="M7" s="31">
        <v>0</v>
      </c>
    </row>
    <row r="8" spans="1:13" ht="18" customHeight="1" x14ac:dyDescent="0.15">
      <c r="A8" s="17">
        <v>4</v>
      </c>
      <c r="B8" s="31">
        <v>39</v>
      </c>
      <c r="C8" s="34">
        <v>20</v>
      </c>
      <c r="D8" s="31">
        <v>19</v>
      </c>
      <c r="E8" s="31">
        <v>123</v>
      </c>
      <c r="F8" s="34">
        <v>72</v>
      </c>
      <c r="G8" s="31">
        <v>51</v>
      </c>
      <c r="H8" s="50">
        <f t="shared" si="0"/>
        <v>6</v>
      </c>
      <c r="I8" s="51">
        <v>4</v>
      </c>
      <c r="J8" s="31">
        <v>2</v>
      </c>
      <c r="K8" s="69">
        <f t="shared" si="1"/>
        <v>3</v>
      </c>
      <c r="L8" s="34">
        <v>1</v>
      </c>
      <c r="M8" s="31">
        <v>2</v>
      </c>
    </row>
    <row r="9" spans="1:13" ht="18" customHeight="1" x14ac:dyDescent="0.15">
      <c r="A9" s="18">
        <v>5</v>
      </c>
      <c r="B9" s="31">
        <v>35</v>
      </c>
      <c r="C9" s="34">
        <v>20</v>
      </c>
      <c r="D9" s="31">
        <v>15</v>
      </c>
      <c r="E9" s="31">
        <v>101</v>
      </c>
      <c r="F9" s="34">
        <v>46</v>
      </c>
      <c r="G9" s="31">
        <v>55</v>
      </c>
      <c r="H9" s="6">
        <f t="shared" si="0"/>
        <v>3</v>
      </c>
      <c r="I9" s="34">
        <v>2</v>
      </c>
      <c r="J9" s="31">
        <v>1</v>
      </c>
      <c r="K9" s="66">
        <f t="shared" si="1"/>
        <v>0</v>
      </c>
      <c r="L9" s="51">
        <v>0</v>
      </c>
      <c r="M9" s="31">
        <v>0</v>
      </c>
    </row>
    <row r="10" spans="1:13" ht="18" customHeight="1" x14ac:dyDescent="0.15">
      <c r="A10" s="17">
        <v>6</v>
      </c>
      <c r="B10" s="31">
        <v>23</v>
      </c>
      <c r="C10" s="34">
        <v>14</v>
      </c>
      <c r="D10" s="31">
        <v>9</v>
      </c>
      <c r="E10" s="31">
        <v>60</v>
      </c>
      <c r="F10" s="34">
        <v>27</v>
      </c>
      <c r="G10" s="31">
        <v>33</v>
      </c>
      <c r="H10" s="50">
        <f t="shared" si="0"/>
        <v>4</v>
      </c>
      <c r="I10" s="51">
        <v>3</v>
      </c>
      <c r="J10" s="31">
        <v>1</v>
      </c>
      <c r="K10" s="70">
        <f t="shared" si="1"/>
        <v>1</v>
      </c>
      <c r="L10" s="53">
        <v>1</v>
      </c>
      <c r="M10" s="31">
        <v>0</v>
      </c>
    </row>
    <row r="11" spans="1:13" ht="18" customHeight="1" x14ac:dyDescent="0.15">
      <c r="A11" s="18">
        <v>7</v>
      </c>
      <c r="B11" s="31">
        <v>38</v>
      </c>
      <c r="C11" s="34">
        <v>18</v>
      </c>
      <c r="D11" s="31">
        <v>20</v>
      </c>
      <c r="E11" s="31">
        <v>112</v>
      </c>
      <c r="F11" s="34">
        <v>61</v>
      </c>
      <c r="G11" s="31">
        <v>51</v>
      </c>
      <c r="H11" s="52">
        <f t="shared" si="0"/>
        <v>9</v>
      </c>
      <c r="I11" s="53">
        <v>7</v>
      </c>
      <c r="J11" s="31">
        <v>2</v>
      </c>
      <c r="K11" s="70">
        <f t="shared" si="1"/>
        <v>1</v>
      </c>
      <c r="L11" s="53">
        <v>1</v>
      </c>
      <c r="M11" s="31">
        <v>0</v>
      </c>
    </row>
    <row r="12" spans="1:13" ht="18" customHeight="1" x14ac:dyDescent="0.15">
      <c r="A12" s="17">
        <v>8</v>
      </c>
      <c r="B12" s="31">
        <v>42</v>
      </c>
      <c r="C12" s="34">
        <v>24</v>
      </c>
      <c r="D12" s="31">
        <v>18</v>
      </c>
      <c r="E12" s="31">
        <v>113</v>
      </c>
      <c r="F12" s="34">
        <v>51</v>
      </c>
      <c r="G12" s="31">
        <v>62</v>
      </c>
      <c r="H12" s="52">
        <f t="shared" si="0"/>
        <v>6</v>
      </c>
      <c r="I12" s="53">
        <v>3</v>
      </c>
      <c r="J12" s="31">
        <v>3</v>
      </c>
      <c r="K12" s="70">
        <f t="shared" si="1"/>
        <v>1</v>
      </c>
      <c r="L12" s="53">
        <v>0</v>
      </c>
      <c r="M12" s="31">
        <v>1</v>
      </c>
    </row>
    <row r="13" spans="1:13" ht="18" customHeight="1" x14ac:dyDescent="0.15">
      <c r="A13" s="18">
        <v>9</v>
      </c>
      <c r="B13" s="31">
        <v>40</v>
      </c>
      <c r="C13" s="34">
        <v>22</v>
      </c>
      <c r="D13" s="31">
        <v>18</v>
      </c>
      <c r="E13" s="31">
        <v>105</v>
      </c>
      <c r="F13" s="34">
        <v>55</v>
      </c>
      <c r="G13" s="31">
        <v>50</v>
      </c>
      <c r="H13" s="6">
        <f t="shared" si="0"/>
        <v>3</v>
      </c>
      <c r="I13" s="34">
        <v>2</v>
      </c>
      <c r="J13" s="31">
        <v>1</v>
      </c>
      <c r="K13" s="69">
        <f t="shared" si="1"/>
        <v>1</v>
      </c>
      <c r="L13" s="34">
        <v>0</v>
      </c>
      <c r="M13" s="31">
        <v>1</v>
      </c>
    </row>
    <row r="14" spans="1:13" ht="18" customHeight="1" x14ac:dyDescent="0.15">
      <c r="A14" s="17">
        <v>10</v>
      </c>
      <c r="B14" s="31">
        <v>41</v>
      </c>
      <c r="C14" s="34">
        <v>21</v>
      </c>
      <c r="D14" s="31">
        <v>20</v>
      </c>
      <c r="E14" s="31">
        <v>113</v>
      </c>
      <c r="F14" s="34">
        <v>42</v>
      </c>
      <c r="G14" s="31">
        <v>71</v>
      </c>
      <c r="H14" s="6">
        <f t="shared" si="0"/>
        <v>3</v>
      </c>
      <c r="I14" s="34">
        <v>1</v>
      </c>
      <c r="J14" s="31">
        <v>2</v>
      </c>
      <c r="K14" s="68">
        <f t="shared" si="1"/>
        <v>0</v>
      </c>
      <c r="L14" s="34">
        <v>0</v>
      </c>
      <c r="M14" s="31">
        <v>0</v>
      </c>
    </row>
    <row r="15" spans="1:13" ht="18" customHeight="1" x14ac:dyDescent="0.15">
      <c r="A15" s="18">
        <v>11</v>
      </c>
      <c r="B15" s="31">
        <v>32</v>
      </c>
      <c r="C15" s="34">
        <v>15</v>
      </c>
      <c r="D15" s="31">
        <v>17</v>
      </c>
      <c r="E15" s="31">
        <v>108</v>
      </c>
      <c r="F15" s="34">
        <v>53</v>
      </c>
      <c r="G15" s="31">
        <v>55</v>
      </c>
      <c r="H15" s="6">
        <f t="shared" si="0"/>
        <v>10</v>
      </c>
      <c r="I15" s="34">
        <v>3</v>
      </c>
      <c r="J15" s="31">
        <v>7</v>
      </c>
      <c r="K15" s="69">
        <f t="shared" si="1"/>
        <v>10</v>
      </c>
      <c r="L15" s="34">
        <v>3</v>
      </c>
      <c r="M15" s="31">
        <v>7</v>
      </c>
    </row>
    <row r="16" spans="1:13" ht="18" customHeight="1" x14ac:dyDescent="0.15">
      <c r="A16" s="36">
        <v>12</v>
      </c>
      <c r="B16" s="32">
        <v>29</v>
      </c>
      <c r="C16" s="35">
        <v>14</v>
      </c>
      <c r="D16" s="32">
        <v>15</v>
      </c>
      <c r="E16" s="32">
        <v>108</v>
      </c>
      <c r="F16" s="35">
        <v>59</v>
      </c>
      <c r="G16" s="32">
        <v>49</v>
      </c>
      <c r="H16" s="65">
        <f t="shared" si="0"/>
        <v>4</v>
      </c>
      <c r="I16" s="35">
        <v>4</v>
      </c>
      <c r="J16" s="32">
        <v>0</v>
      </c>
      <c r="K16" s="66">
        <f t="shared" si="1"/>
        <v>0</v>
      </c>
      <c r="L16" s="35">
        <v>0</v>
      </c>
      <c r="M16" s="32">
        <v>0</v>
      </c>
    </row>
    <row r="17" spans="1:13" ht="18" customHeight="1" x14ac:dyDescent="0.15">
      <c r="A17" s="23" t="s">
        <v>7</v>
      </c>
      <c r="B17" s="37">
        <f>SUM(B5:B16)</f>
        <v>442</v>
      </c>
      <c r="C17" s="42">
        <f t="shared" ref="C17:M17" si="2">SUM(C5:C16)</f>
        <v>235</v>
      </c>
      <c r="D17" s="38">
        <f t="shared" si="2"/>
        <v>207</v>
      </c>
      <c r="E17" s="38">
        <f>SUM(E5:E16)</f>
        <v>1287</v>
      </c>
      <c r="F17" s="40">
        <f t="shared" si="2"/>
        <v>629</v>
      </c>
      <c r="G17" s="41">
        <f t="shared" si="2"/>
        <v>658</v>
      </c>
      <c r="H17" s="63">
        <f>SUM(H5:H16)</f>
        <v>69</v>
      </c>
      <c r="I17" s="64">
        <f t="shared" ref="I17:J17" si="3">SUM(I5:I16)</f>
        <v>41</v>
      </c>
      <c r="J17" s="32">
        <f t="shared" si="3"/>
        <v>28</v>
      </c>
      <c r="K17" s="38">
        <f t="shared" si="2"/>
        <v>20</v>
      </c>
      <c r="L17" s="40">
        <f t="shared" si="2"/>
        <v>8</v>
      </c>
      <c r="M17" s="41">
        <f t="shared" si="2"/>
        <v>12</v>
      </c>
    </row>
    <row r="18" spans="1:13" x14ac:dyDescent="0.15">
      <c r="A18" s="28"/>
    </row>
    <row r="19" spans="1:13" x14ac:dyDescent="0.15">
      <c r="A19" s="28"/>
    </row>
    <row r="20" spans="1:13" x14ac:dyDescent="0.15">
      <c r="A20" s="29"/>
    </row>
    <row r="21" spans="1:13" x14ac:dyDescent="0.15">
      <c r="A21" s="29"/>
    </row>
  </sheetData>
  <mergeCells count="4">
    <mergeCell ref="B3:D3"/>
    <mergeCell ref="E3:G3"/>
    <mergeCell ref="H3:J3"/>
    <mergeCell ref="K3:M3"/>
  </mergeCells>
  <phoneticPr fontId="7"/>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利用上の注意</vt:lpstr>
      <vt:lpstr>2024年 毎月人口異動調査結果（世帯数,人口等）</vt:lpstr>
      <vt:lpstr>2024年 毎月人口異動調査結果（転入、転出）</vt:lpstr>
      <vt:lpstr>2024年 毎月人口異動調査結果（出生、死亡等）</vt:lpstr>
      <vt:lpstr>'2024年 毎月人口異動調査結果（出生、死亡等）'!Print_Area</vt:lpstr>
      <vt:lpstr>'2024年 毎月人口異動調査結果（世帯数,人口等）'!Print_Area</vt:lpstr>
      <vt:lpstr>'2024年 毎月人口異動調査結果（転入、転出）'!Print_Area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早織</dc:creator>
  <cp:lastModifiedBy>安曇野市役所</cp:lastModifiedBy>
  <cp:lastPrinted>2025-01-31T07:16:50Z</cp:lastPrinted>
  <dcterms:created xsi:type="dcterms:W3CDTF">2010-02-23T02:40:37Z</dcterms:created>
  <dcterms:modified xsi:type="dcterms:W3CDTF">2025-03-03T00:05:46Z</dcterms:modified>
</cp:coreProperties>
</file>